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cuments\HP1\2020\"/>
    </mc:Choice>
  </mc:AlternateContent>
  <bookViews>
    <workbookView xWindow="0" yWindow="0" windowWidth="21585" windowHeight="14775"/>
  </bookViews>
  <sheets>
    <sheet name="申し込みの手順" sheetId="7" r:id="rId1"/>
    <sheet name="入力男子" sheetId="3" r:id="rId2"/>
    <sheet name="入力女子" sheetId="8" r:id="rId3"/>
    <sheet name="印刷用男子" sheetId="1" r:id="rId4"/>
    <sheet name="印刷用女子" sheetId="9" r:id="rId5"/>
  </sheets>
  <definedNames>
    <definedName name="_xlnm.Print_Area" localSheetId="4">印刷用女子!$A$1:$R$47</definedName>
    <definedName name="_xlnm.Print_Area" localSheetId="3">印刷用男子!$A$1:$R$47</definedName>
    <definedName name="_xlnm.Print_Area" localSheetId="2">入力女子!$A$1:$R$56</definedName>
    <definedName name="_xlnm.Print_Area" localSheetId="1">入力男子!$A$1:$R$56</definedName>
    <definedName name="学校" localSheetId="2">入力女子!$B$65:$D$145</definedName>
    <definedName name="学校">入力男子!$B$65:$D$165</definedName>
    <definedName name="女子" localSheetId="2">入力女子!$A$15:$I$54</definedName>
    <definedName name="女子">入力女子!$A$15:$I$54</definedName>
    <definedName name="男子" localSheetId="2">入力男子!$A$15:$I$64</definedName>
    <definedName name="男子">入力男子!$A$15:$I$64</definedName>
  </definedNames>
  <calcPr calcId="152511"/>
</workbook>
</file>

<file path=xl/calcChain.xml><?xml version="1.0" encoding="utf-8"?>
<calcChain xmlns="http://schemas.openxmlformats.org/spreadsheetml/2006/main">
  <c r="R47" i="9" l="1"/>
  <c r="Q47" i="9"/>
  <c r="P47" i="9"/>
  <c r="N47" i="9"/>
  <c r="M47" i="9"/>
  <c r="L47" i="9"/>
  <c r="R46" i="9"/>
  <c r="Q46" i="9"/>
  <c r="P46" i="9"/>
  <c r="N46" i="9"/>
  <c r="M46" i="9"/>
  <c r="L46" i="9"/>
  <c r="R45" i="9"/>
  <c r="Q45" i="9"/>
  <c r="P45" i="9"/>
  <c r="N45" i="9"/>
  <c r="M45" i="9"/>
  <c r="L45" i="9"/>
  <c r="R44" i="9"/>
  <c r="Q44" i="9"/>
  <c r="P44" i="9"/>
  <c r="N44" i="9"/>
  <c r="M44" i="9"/>
  <c r="L44" i="9"/>
  <c r="E44" i="9"/>
  <c r="R43" i="9"/>
  <c r="Q43" i="9"/>
  <c r="P43" i="9"/>
  <c r="N43" i="9"/>
  <c r="M43" i="9"/>
  <c r="L43" i="9"/>
  <c r="R42" i="9"/>
  <c r="Q42" i="9"/>
  <c r="P42" i="9"/>
  <c r="N42" i="9"/>
  <c r="M42" i="9"/>
  <c r="L42" i="9"/>
  <c r="R41" i="9"/>
  <c r="Q41" i="9"/>
  <c r="P41" i="9"/>
  <c r="N41" i="9"/>
  <c r="M41" i="9"/>
  <c r="L41" i="9"/>
  <c r="R40" i="9"/>
  <c r="Q40" i="9"/>
  <c r="P40" i="9"/>
  <c r="N40" i="9"/>
  <c r="M40" i="9"/>
  <c r="L40" i="9"/>
  <c r="R39" i="9"/>
  <c r="Q39" i="9"/>
  <c r="P39" i="9"/>
  <c r="N39" i="9"/>
  <c r="M39" i="9"/>
  <c r="L39" i="9"/>
  <c r="R38" i="9"/>
  <c r="Q38" i="9"/>
  <c r="P38" i="9"/>
  <c r="N38" i="9"/>
  <c r="M38" i="9"/>
  <c r="L38" i="9"/>
  <c r="C38" i="9"/>
  <c r="A38" i="9"/>
  <c r="R37" i="9"/>
  <c r="Q37" i="9"/>
  <c r="P37" i="9"/>
  <c r="N37" i="9"/>
  <c r="M37" i="9"/>
  <c r="L37" i="9"/>
  <c r="R36" i="9"/>
  <c r="Q36" i="9"/>
  <c r="P36" i="9"/>
  <c r="N36" i="9"/>
  <c r="M36" i="9"/>
  <c r="L36" i="9"/>
  <c r="R35" i="9"/>
  <c r="Q35" i="9"/>
  <c r="P35" i="9"/>
  <c r="N35" i="9"/>
  <c r="M35" i="9"/>
  <c r="L35" i="9"/>
  <c r="R34" i="9"/>
  <c r="Q34" i="9"/>
  <c r="P34" i="9"/>
  <c r="N34" i="9"/>
  <c r="M34" i="9"/>
  <c r="L34" i="9"/>
  <c r="C34" i="9"/>
  <c r="A34" i="9"/>
  <c r="R33" i="9"/>
  <c r="Q33" i="9"/>
  <c r="P33" i="9"/>
  <c r="N33" i="9"/>
  <c r="M33" i="9"/>
  <c r="L33" i="9"/>
  <c r="R32" i="9"/>
  <c r="Q32" i="9"/>
  <c r="P32" i="9"/>
  <c r="N32" i="9"/>
  <c r="M32" i="9"/>
  <c r="L32" i="9"/>
  <c r="R31" i="9"/>
  <c r="Q31" i="9"/>
  <c r="P31" i="9"/>
  <c r="N31" i="9"/>
  <c r="M31" i="9"/>
  <c r="L31" i="9"/>
  <c r="R30" i="9"/>
  <c r="Q30" i="9"/>
  <c r="P30" i="9"/>
  <c r="N30" i="9"/>
  <c r="M30" i="9"/>
  <c r="L30" i="9"/>
  <c r="R29" i="9"/>
  <c r="Q29" i="9"/>
  <c r="P29" i="9"/>
  <c r="N29" i="9"/>
  <c r="M29" i="9"/>
  <c r="L29" i="9"/>
  <c r="A29" i="9"/>
  <c r="R28" i="9"/>
  <c r="Q28" i="9"/>
  <c r="P28" i="9"/>
  <c r="N28" i="9"/>
  <c r="M28" i="9"/>
  <c r="L28" i="9"/>
  <c r="R27" i="9"/>
  <c r="Q27" i="9"/>
  <c r="P27" i="9"/>
  <c r="N27" i="9"/>
  <c r="M27" i="9"/>
  <c r="L27" i="9"/>
  <c r="R26" i="9"/>
  <c r="Q26" i="9"/>
  <c r="P26" i="9"/>
  <c r="N26" i="9"/>
  <c r="M26" i="9"/>
  <c r="L26" i="9"/>
  <c r="R25" i="9"/>
  <c r="Q25" i="9"/>
  <c r="P25" i="9"/>
  <c r="N25" i="9"/>
  <c r="M25" i="9"/>
  <c r="L25" i="9"/>
  <c r="R24" i="9"/>
  <c r="Q24" i="9"/>
  <c r="P24" i="9"/>
  <c r="N24" i="9"/>
  <c r="M24" i="9"/>
  <c r="L24" i="9"/>
  <c r="G24" i="9"/>
  <c r="F24" i="9"/>
  <c r="E24" i="9"/>
  <c r="D24" i="9"/>
  <c r="C24" i="9"/>
  <c r="B24" i="9"/>
  <c r="R23" i="9"/>
  <c r="Q23" i="9"/>
  <c r="P23" i="9"/>
  <c r="N23" i="9"/>
  <c r="M23" i="9"/>
  <c r="L23" i="9"/>
  <c r="R22" i="9"/>
  <c r="Q22" i="9"/>
  <c r="P22" i="9"/>
  <c r="N22" i="9"/>
  <c r="M22" i="9"/>
  <c r="L22" i="9"/>
  <c r="G22" i="9"/>
  <c r="F22" i="9"/>
  <c r="E22" i="9"/>
  <c r="D22" i="9"/>
  <c r="C22" i="9"/>
  <c r="B22" i="9"/>
  <c r="R21" i="9"/>
  <c r="Q21" i="9"/>
  <c r="P21" i="9"/>
  <c r="N21" i="9"/>
  <c r="M21" i="9"/>
  <c r="L21" i="9"/>
  <c r="R20" i="9"/>
  <c r="Q20" i="9"/>
  <c r="P20" i="9"/>
  <c r="N20" i="9"/>
  <c r="M20" i="9"/>
  <c r="L20" i="9"/>
  <c r="G20" i="9"/>
  <c r="F20" i="9"/>
  <c r="E20" i="9"/>
  <c r="D20" i="9"/>
  <c r="C20" i="9"/>
  <c r="B20" i="9"/>
  <c r="R19" i="9"/>
  <c r="Q19" i="9"/>
  <c r="P19" i="9"/>
  <c r="N19" i="9"/>
  <c r="M19" i="9"/>
  <c r="L19" i="9"/>
  <c r="R18" i="9"/>
  <c r="Q18" i="9"/>
  <c r="P18" i="9"/>
  <c r="N18" i="9"/>
  <c r="M18" i="9"/>
  <c r="L18" i="9"/>
  <c r="G18" i="9"/>
  <c r="F18" i="9"/>
  <c r="E18" i="9"/>
  <c r="D18" i="9"/>
  <c r="C18" i="9"/>
  <c r="B18" i="9"/>
  <c r="R17" i="9"/>
  <c r="Q17" i="9"/>
  <c r="P17" i="9"/>
  <c r="N17" i="9"/>
  <c r="M17" i="9"/>
  <c r="L17" i="9"/>
  <c r="R16" i="9"/>
  <c r="Q16" i="9"/>
  <c r="P16" i="9"/>
  <c r="N16" i="9"/>
  <c r="M16" i="9"/>
  <c r="L16" i="9"/>
  <c r="G16" i="9"/>
  <c r="F16" i="9"/>
  <c r="E16" i="9"/>
  <c r="D16" i="9"/>
  <c r="C16" i="9"/>
  <c r="B16" i="9"/>
  <c r="R15" i="9"/>
  <c r="Q15" i="9"/>
  <c r="P15" i="9"/>
  <c r="N15" i="9"/>
  <c r="M15" i="9"/>
  <c r="L15" i="9"/>
  <c r="R14" i="9"/>
  <c r="Q14" i="9"/>
  <c r="P14" i="9"/>
  <c r="N14" i="9"/>
  <c r="M14" i="9"/>
  <c r="L14" i="9"/>
  <c r="G14" i="9"/>
  <c r="F14" i="9"/>
  <c r="E14" i="9"/>
  <c r="D14" i="9"/>
  <c r="C14" i="9"/>
  <c r="B14" i="9"/>
  <c r="R13" i="9"/>
  <c r="Q13" i="9"/>
  <c r="P13" i="9"/>
  <c r="N13" i="9"/>
  <c r="M13" i="9"/>
  <c r="L13" i="9"/>
  <c r="R12" i="9"/>
  <c r="Q12" i="9"/>
  <c r="P12" i="9"/>
  <c r="N12" i="9"/>
  <c r="M12" i="9"/>
  <c r="L12" i="9"/>
  <c r="G12" i="9"/>
  <c r="F12" i="9"/>
  <c r="E12" i="9"/>
  <c r="D12" i="9"/>
  <c r="C12" i="9"/>
  <c r="B12" i="9"/>
  <c r="R11" i="9"/>
  <c r="Q11" i="9"/>
  <c r="P11" i="9"/>
  <c r="N11" i="9"/>
  <c r="M11" i="9"/>
  <c r="L11" i="9"/>
  <c r="R10" i="9"/>
  <c r="Q10" i="9"/>
  <c r="P10" i="9"/>
  <c r="N10" i="9"/>
  <c r="M10" i="9"/>
  <c r="L10" i="9"/>
  <c r="G10" i="9"/>
  <c r="F10" i="9"/>
  <c r="E10" i="9"/>
  <c r="D10" i="9"/>
  <c r="C10" i="9"/>
  <c r="B10" i="9"/>
  <c r="R9" i="9"/>
  <c r="Q9" i="9"/>
  <c r="P9" i="9"/>
  <c r="N9" i="9"/>
  <c r="M9" i="9"/>
  <c r="L9" i="9"/>
  <c r="R8" i="9"/>
  <c r="Q8" i="9"/>
  <c r="P8" i="9"/>
  <c r="N8" i="9"/>
  <c r="M8" i="9"/>
  <c r="L8" i="9"/>
  <c r="C8" i="9"/>
  <c r="B8" i="9"/>
  <c r="N3" i="9"/>
  <c r="M3" i="9"/>
  <c r="K38" i="9"/>
  <c r="K42" i="9" l="1"/>
  <c r="O45" i="9"/>
  <c r="O41" i="9"/>
  <c r="O37" i="9"/>
  <c r="O33" i="9"/>
  <c r="O29" i="9"/>
  <c r="O25" i="9"/>
  <c r="O21" i="9"/>
  <c r="O17" i="9"/>
  <c r="O13" i="9"/>
  <c r="O9" i="9"/>
  <c r="O44" i="9"/>
  <c r="O40" i="9"/>
  <c r="O36" i="9"/>
  <c r="O32" i="9"/>
  <c r="O28" i="9"/>
  <c r="O24" i="9"/>
  <c r="O20" i="9"/>
  <c r="O16" i="9"/>
  <c r="O12" i="9"/>
  <c r="O8" i="9"/>
  <c r="O47" i="9"/>
  <c r="O43" i="9"/>
  <c r="O39" i="9"/>
  <c r="O35" i="9"/>
  <c r="O31" i="9"/>
  <c r="O27" i="9"/>
  <c r="O23" i="9"/>
  <c r="O19" i="9"/>
  <c r="O15" i="9"/>
  <c r="O11" i="9"/>
  <c r="O46" i="9"/>
  <c r="O42" i="9"/>
  <c r="O38" i="9"/>
  <c r="O34" i="9"/>
  <c r="O30" i="9"/>
  <c r="O26" i="9"/>
  <c r="O22" i="9"/>
  <c r="O18" i="9"/>
  <c r="O14" i="9"/>
  <c r="O10" i="9"/>
  <c r="K28" i="9"/>
  <c r="K30" i="9"/>
  <c r="K40" i="9"/>
  <c r="K32" i="9"/>
  <c r="K29" i="9"/>
  <c r="K31" i="9"/>
  <c r="K33" i="9"/>
  <c r="K39" i="9"/>
  <c r="K41" i="9"/>
  <c r="K43" i="9"/>
  <c r="K10" i="9"/>
  <c r="K11" i="9"/>
  <c r="K14" i="9"/>
  <c r="K15" i="9"/>
  <c r="K18" i="9"/>
  <c r="K19" i="9"/>
  <c r="K22" i="9"/>
  <c r="K23" i="9"/>
  <c r="K44" i="9"/>
  <c r="K45" i="9"/>
  <c r="K46" i="9"/>
  <c r="K47" i="9"/>
  <c r="K34" i="9"/>
  <c r="K35" i="9"/>
  <c r="K36" i="9"/>
  <c r="K37" i="9"/>
  <c r="K8" i="9"/>
  <c r="K9" i="9"/>
  <c r="K12" i="9"/>
  <c r="K13" i="9"/>
  <c r="K16" i="9"/>
  <c r="K17" i="9"/>
  <c r="K20" i="9"/>
  <c r="K21" i="9"/>
  <c r="K24" i="9"/>
  <c r="K25" i="9"/>
  <c r="K26" i="9"/>
  <c r="K27" i="9"/>
  <c r="M3" i="1" l="1"/>
  <c r="O47" i="1" l="1"/>
  <c r="O43" i="1"/>
  <c r="O39" i="1"/>
  <c r="O35" i="1"/>
  <c r="O31" i="1"/>
  <c r="O27" i="1"/>
  <c r="O23" i="1"/>
  <c r="O19" i="1"/>
  <c r="O15" i="1"/>
  <c r="O11" i="1"/>
  <c r="O42" i="1"/>
  <c r="O10" i="1"/>
  <c r="O45" i="1"/>
  <c r="O41" i="1"/>
  <c r="O37" i="1"/>
  <c r="O33" i="1"/>
  <c r="O29" i="1"/>
  <c r="O25" i="1"/>
  <c r="O21" i="1"/>
  <c r="O17" i="1"/>
  <c r="O13" i="1"/>
  <c r="O9" i="1"/>
  <c r="O44" i="1"/>
  <c r="O40" i="1"/>
  <c r="O36" i="1"/>
  <c r="O32" i="1"/>
  <c r="O28" i="1"/>
  <c r="O24" i="1"/>
  <c r="O20" i="1"/>
  <c r="O16" i="1"/>
  <c r="O12" i="1"/>
  <c r="O8" i="1"/>
  <c r="O46" i="1"/>
  <c r="O38" i="1"/>
  <c r="O34" i="1"/>
  <c r="O30" i="1"/>
  <c r="O26" i="1"/>
  <c r="O22" i="1"/>
  <c r="O18" i="1"/>
  <c r="O14" i="1"/>
  <c r="K8" i="1"/>
  <c r="K45" i="1"/>
  <c r="K41" i="1"/>
  <c r="K37" i="1"/>
  <c r="K33" i="1"/>
  <c r="K29" i="1"/>
  <c r="K25" i="1"/>
  <c r="K21" i="1"/>
  <c r="K17" i="1"/>
  <c r="K13" i="1"/>
  <c r="K9" i="1"/>
  <c r="K44" i="1"/>
  <c r="K40" i="1"/>
  <c r="K36" i="1"/>
  <c r="K32" i="1"/>
  <c r="K28" i="1"/>
  <c r="K24" i="1"/>
  <c r="K20" i="1"/>
  <c r="K16" i="1"/>
  <c r="K12" i="1"/>
  <c r="K47" i="1"/>
  <c r="K43" i="1"/>
  <c r="K39" i="1"/>
  <c r="K35" i="1"/>
  <c r="K31" i="1"/>
  <c r="K27" i="1"/>
  <c r="K23" i="1"/>
  <c r="K19" i="1"/>
  <c r="K15" i="1"/>
  <c r="K11" i="1"/>
  <c r="K46" i="1"/>
  <c r="K42" i="1"/>
  <c r="K38" i="1"/>
  <c r="K34" i="1"/>
  <c r="K30" i="1"/>
  <c r="K26" i="1"/>
  <c r="K22" i="1"/>
  <c r="K18" i="1"/>
  <c r="K14" i="1"/>
  <c r="K10" i="1"/>
  <c r="N3" i="1"/>
  <c r="A34" i="1"/>
  <c r="C34" i="1"/>
  <c r="C38" i="1"/>
  <c r="A38" i="1"/>
  <c r="E44" i="1"/>
  <c r="A29" i="1"/>
  <c r="C8" i="1"/>
  <c r="B8" i="1"/>
  <c r="G24" i="1"/>
  <c r="F24" i="1"/>
  <c r="E24" i="1"/>
  <c r="D24" i="1"/>
  <c r="C24" i="1"/>
  <c r="B24" i="1"/>
  <c r="G22" i="1"/>
  <c r="F22" i="1"/>
  <c r="E22" i="1"/>
  <c r="D22" i="1"/>
  <c r="C22" i="1"/>
  <c r="B22" i="1"/>
  <c r="G20" i="1"/>
  <c r="F20" i="1"/>
  <c r="E20" i="1"/>
  <c r="D20" i="1"/>
  <c r="C20" i="1"/>
  <c r="B20" i="1"/>
  <c r="G18" i="1"/>
  <c r="F18" i="1"/>
  <c r="E18" i="1"/>
  <c r="D18" i="1"/>
  <c r="C18" i="1"/>
  <c r="B18" i="1"/>
  <c r="G16" i="1"/>
  <c r="F16" i="1"/>
  <c r="E16" i="1"/>
  <c r="D16" i="1"/>
  <c r="C16" i="1"/>
  <c r="B16" i="1"/>
  <c r="G14" i="1"/>
  <c r="F14" i="1"/>
  <c r="E14" i="1"/>
  <c r="D14" i="1"/>
  <c r="C14" i="1"/>
  <c r="B14" i="1"/>
  <c r="G12" i="1"/>
  <c r="F12" i="1"/>
  <c r="E12" i="1"/>
  <c r="D12" i="1"/>
  <c r="C12" i="1"/>
  <c r="B12" i="1"/>
  <c r="G10" i="1"/>
  <c r="F10" i="1"/>
  <c r="E10" i="1"/>
  <c r="D10" i="1"/>
  <c r="C10" i="1"/>
  <c r="B10" i="1"/>
  <c r="R47" i="1"/>
  <c r="Q47" i="1"/>
  <c r="P47" i="1"/>
  <c r="N47" i="1"/>
  <c r="M47" i="1"/>
  <c r="L47" i="1"/>
  <c r="R46" i="1"/>
  <c r="Q46" i="1"/>
  <c r="P46" i="1"/>
  <c r="N46" i="1"/>
  <c r="M46" i="1"/>
  <c r="L46" i="1"/>
  <c r="R45" i="1"/>
  <c r="Q45" i="1"/>
  <c r="P45" i="1"/>
  <c r="N45" i="1"/>
  <c r="M45" i="1"/>
  <c r="L45" i="1"/>
  <c r="R44" i="1"/>
  <c r="Q44" i="1"/>
  <c r="P44" i="1"/>
  <c r="N44" i="1"/>
  <c r="M44" i="1"/>
  <c r="L44" i="1"/>
  <c r="R43" i="1"/>
  <c r="Q43" i="1"/>
  <c r="P43" i="1"/>
  <c r="N43" i="1"/>
  <c r="M43" i="1"/>
  <c r="L43" i="1"/>
  <c r="R42" i="1"/>
  <c r="Q42" i="1"/>
  <c r="P42" i="1"/>
  <c r="N42" i="1"/>
  <c r="M42" i="1"/>
  <c r="L42" i="1"/>
  <c r="R41" i="1"/>
  <c r="Q41" i="1"/>
  <c r="P41" i="1"/>
  <c r="N41" i="1"/>
  <c r="M41" i="1"/>
  <c r="L41" i="1"/>
  <c r="R40" i="1"/>
  <c r="Q40" i="1"/>
  <c r="P40" i="1"/>
  <c r="N40" i="1"/>
  <c r="M40" i="1"/>
  <c r="L40" i="1"/>
  <c r="R39" i="1"/>
  <c r="Q39" i="1"/>
  <c r="P39" i="1"/>
  <c r="N39" i="1"/>
  <c r="M39" i="1"/>
  <c r="L39" i="1"/>
  <c r="R38" i="1"/>
  <c r="Q38" i="1"/>
  <c r="P38" i="1"/>
  <c r="N38" i="1"/>
  <c r="M38" i="1"/>
  <c r="L38" i="1"/>
  <c r="R37" i="1"/>
  <c r="Q37" i="1"/>
  <c r="P37" i="1"/>
  <c r="N37" i="1"/>
  <c r="M37" i="1"/>
  <c r="L37" i="1"/>
  <c r="R36" i="1"/>
  <c r="Q36" i="1"/>
  <c r="P36" i="1"/>
  <c r="N36" i="1"/>
  <c r="M36" i="1"/>
  <c r="L36" i="1"/>
  <c r="R35" i="1"/>
  <c r="Q35" i="1"/>
  <c r="P35" i="1"/>
  <c r="N35" i="1"/>
  <c r="M35" i="1"/>
  <c r="L35" i="1"/>
  <c r="R34" i="1"/>
  <c r="Q34" i="1"/>
  <c r="P34" i="1"/>
  <c r="N34" i="1"/>
  <c r="M34" i="1"/>
  <c r="L34" i="1"/>
  <c r="R33" i="1"/>
  <c r="Q33" i="1"/>
  <c r="P33" i="1"/>
  <c r="N33" i="1"/>
  <c r="M33" i="1"/>
  <c r="L33" i="1"/>
  <c r="R32" i="1"/>
  <c r="Q32" i="1"/>
  <c r="P32" i="1"/>
  <c r="N32" i="1"/>
  <c r="M32" i="1"/>
  <c r="L32" i="1"/>
  <c r="R31" i="1"/>
  <c r="Q31" i="1"/>
  <c r="P31" i="1"/>
  <c r="N31" i="1"/>
  <c r="M31" i="1"/>
  <c r="L31" i="1"/>
  <c r="R30" i="1"/>
  <c r="Q30" i="1"/>
  <c r="P30" i="1"/>
  <c r="N30" i="1"/>
  <c r="M30" i="1"/>
  <c r="L30" i="1"/>
  <c r="R29" i="1"/>
  <c r="Q29" i="1"/>
  <c r="P29" i="1"/>
  <c r="N29" i="1"/>
  <c r="M29" i="1"/>
  <c r="L29" i="1"/>
  <c r="R28" i="1"/>
  <c r="Q28" i="1"/>
  <c r="P28" i="1"/>
  <c r="N28" i="1"/>
  <c r="M28" i="1"/>
  <c r="L28" i="1"/>
  <c r="R27" i="1"/>
  <c r="Q27" i="1"/>
  <c r="P27" i="1"/>
  <c r="N27" i="1"/>
  <c r="M27" i="1"/>
  <c r="L27" i="1"/>
  <c r="R26" i="1"/>
  <c r="Q26" i="1"/>
  <c r="P26" i="1"/>
  <c r="N26" i="1"/>
  <c r="M26" i="1"/>
  <c r="L26" i="1"/>
  <c r="R25" i="1"/>
  <c r="Q25" i="1"/>
  <c r="P25" i="1"/>
  <c r="N25" i="1"/>
  <c r="M25" i="1"/>
  <c r="L25" i="1"/>
  <c r="R24" i="1"/>
  <c r="Q24" i="1"/>
  <c r="P24" i="1"/>
  <c r="N24" i="1"/>
  <c r="M24" i="1"/>
  <c r="L24" i="1"/>
  <c r="R23" i="1"/>
  <c r="Q23" i="1"/>
  <c r="P23" i="1"/>
  <c r="N23" i="1"/>
  <c r="M23" i="1"/>
  <c r="L23" i="1"/>
  <c r="R22" i="1"/>
  <c r="Q22" i="1"/>
  <c r="P22" i="1"/>
  <c r="N22" i="1"/>
  <c r="M22" i="1"/>
  <c r="L22" i="1"/>
  <c r="R21" i="1"/>
  <c r="Q21" i="1"/>
  <c r="P21" i="1"/>
  <c r="N21" i="1"/>
  <c r="M21" i="1"/>
  <c r="L21" i="1"/>
  <c r="R20" i="1"/>
  <c r="Q20" i="1"/>
  <c r="P20" i="1"/>
  <c r="N20" i="1"/>
  <c r="M20" i="1"/>
  <c r="L20" i="1"/>
  <c r="R19" i="1"/>
  <c r="Q19" i="1"/>
  <c r="P19" i="1"/>
  <c r="N19" i="1"/>
  <c r="M19" i="1"/>
  <c r="L19" i="1"/>
  <c r="R18" i="1"/>
  <c r="Q18" i="1"/>
  <c r="P18" i="1"/>
  <c r="N18" i="1"/>
  <c r="M18" i="1"/>
  <c r="L18" i="1"/>
  <c r="R17" i="1"/>
  <c r="Q17" i="1"/>
  <c r="P17" i="1"/>
  <c r="N17" i="1"/>
  <c r="M17" i="1"/>
  <c r="L17" i="1"/>
  <c r="R16" i="1"/>
  <c r="Q16" i="1"/>
  <c r="P16" i="1"/>
  <c r="N16" i="1"/>
  <c r="M16" i="1"/>
  <c r="L16" i="1"/>
  <c r="R15" i="1"/>
  <c r="Q15" i="1"/>
  <c r="P15" i="1"/>
  <c r="N15" i="1"/>
  <c r="M15" i="1"/>
  <c r="L15" i="1"/>
  <c r="R14" i="1"/>
  <c r="Q14" i="1"/>
  <c r="P14" i="1"/>
  <c r="N14" i="1"/>
  <c r="M14" i="1"/>
  <c r="L14" i="1"/>
  <c r="R13" i="1"/>
  <c r="Q13" i="1"/>
  <c r="P13" i="1"/>
  <c r="N13" i="1"/>
  <c r="M13" i="1"/>
  <c r="L13" i="1"/>
  <c r="R12" i="1"/>
  <c r="Q12" i="1"/>
  <c r="P12" i="1"/>
  <c r="N12" i="1"/>
  <c r="M12" i="1"/>
  <c r="L12" i="1"/>
  <c r="R11" i="1"/>
  <c r="Q11" i="1"/>
  <c r="P11" i="1"/>
  <c r="N11" i="1"/>
  <c r="M11" i="1"/>
  <c r="L11" i="1"/>
  <c r="R10" i="1"/>
  <c r="Q10" i="1"/>
  <c r="P10" i="1"/>
  <c r="N10" i="1"/>
  <c r="M10" i="1"/>
  <c r="L10" i="1"/>
  <c r="R9" i="1"/>
  <c r="Q9" i="1"/>
  <c r="P9" i="1"/>
  <c r="N9" i="1"/>
  <c r="M9" i="1"/>
  <c r="L9" i="1"/>
  <c r="R8" i="1"/>
  <c r="Q8" i="1"/>
  <c r="P8" i="1"/>
  <c r="N8" i="1"/>
  <c r="M8" i="1"/>
  <c r="L8" i="1"/>
</calcChain>
</file>

<file path=xl/sharedStrings.xml><?xml version="1.0" encoding="utf-8"?>
<sst xmlns="http://schemas.openxmlformats.org/spreadsheetml/2006/main" count="604" uniqueCount="350">
  <si>
    <t>姓</t>
    <rPh sb="0" eb="1">
      <t>セイ</t>
    </rPh>
    <phoneticPr fontId="2"/>
  </si>
  <si>
    <t>名</t>
    <rPh sb="0" eb="1">
      <t>メイ</t>
    </rPh>
    <phoneticPr fontId="2"/>
  </si>
  <si>
    <t>学年</t>
    <rPh sb="0" eb="2">
      <t>ガクネン</t>
    </rPh>
    <phoneticPr fontId="2"/>
  </si>
  <si>
    <t>生年</t>
    <rPh sb="0" eb="2">
      <t>セイネン</t>
    </rPh>
    <phoneticPr fontId="2"/>
  </si>
  <si>
    <t>月</t>
    <rPh sb="0" eb="1">
      <t>ツキ</t>
    </rPh>
    <phoneticPr fontId="2"/>
  </si>
  <si>
    <t>日</t>
    <rPh sb="0" eb="1">
      <t>ニチ</t>
    </rPh>
    <phoneticPr fontId="2"/>
  </si>
  <si>
    <t>主将</t>
    <rPh sb="0" eb="2">
      <t>シュショウ</t>
    </rPh>
    <phoneticPr fontId="2"/>
  </si>
  <si>
    <t>男子シングルス</t>
    <rPh sb="0" eb="2">
      <t>ダンシ</t>
    </rPh>
    <phoneticPr fontId="2"/>
  </si>
  <si>
    <t>男子学校対抗</t>
    <rPh sb="0" eb="2">
      <t>ダンシ</t>
    </rPh>
    <rPh sb="2" eb="4">
      <t>ガッコウ</t>
    </rPh>
    <rPh sb="4" eb="6">
      <t>タイコウ</t>
    </rPh>
    <phoneticPr fontId="2"/>
  </si>
  <si>
    <t>学校名</t>
    <rPh sb="0" eb="2">
      <t>ガッコウ</t>
    </rPh>
    <rPh sb="2" eb="3">
      <t>メイ</t>
    </rPh>
    <phoneticPr fontId="2"/>
  </si>
  <si>
    <t>学校長名</t>
    <rPh sb="0" eb="3">
      <t>ガッコウチョウ</t>
    </rPh>
    <rPh sb="3" eb="4">
      <t>メイ</t>
    </rPh>
    <phoneticPr fontId="2"/>
  </si>
  <si>
    <t>顧問名</t>
    <rPh sb="0" eb="2">
      <t>コモン</t>
    </rPh>
    <rPh sb="2" eb="3">
      <t>メイ</t>
    </rPh>
    <phoneticPr fontId="2"/>
  </si>
  <si>
    <t>監督名</t>
    <rPh sb="0" eb="2">
      <t>カントク</t>
    </rPh>
    <rPh sb="2" eb="3">
      <t>メイ</t>
    </rPh>
    <phoneticPr fontId="2"/>
  </si>
  <si>
    <t>選手番号</t>
    <rPh sb="0" eb="2">
      <t>センシュ</t>
    </rPh>
    <rPh sb="2" eb="4">
      <t>バンゴウ</t>
    </rPh>
    <phoneticPr fontId="2"/>
  </si>
  <si>
    <t>主将</t>
    <phoneticPr fontId="2"/>
  </si>
  <si>
    <t>監督</t>
    <rPh sb="0" eb="2">
      <t>カントク</t>
    </rPh>
    <phoneticPr fontId="2"/>
  </si>
  <si>
    <t>高等学校</t>
    <rPh sb="0" eb="2">
      <t>コウトウ</t>
    </rPh>
    <rPh sb="2" eb="4">
      <t>ガッコウ</t>
    </rPh>
    <phoneticPr fontId="2"/>
  </si>
  <si>
    <t>　学　校　長</t>
    <rPh sb="1" eb="2">
      <t>ガク</t>
    </rPh>
    <rPh sb="3" eb="4">
      <t>コウ</t>
    </rPh>
    <rPh sb="5" eb="6">
      <t>チョウ</t>
    </rPh>
    <phoneticPr fontId="2"/>
  </si>
  <si>
    <t>印</t>
    <rPh sb="0" eb="1">
      <t>シルシ</t>
    </rPh>
    <phoneticPr fontId="2"/>
  </si>
  <si>
    <t>　顧　　問</t>
    <rPh sb="1" eb="2">
      <t>カエリミ</t>
    </rPh>
    <rPh sb="4" eb="5">
      <t>トイ</t>
    </rPh>
    <phoneticPr fontId="2"/>
  </si>
  <si>
    <t>学校Code</t>
    <rPh sb="0" eb="2">
      <t>ガッコウ</t>
    </rPh>
    <phoneticPr fontId="2"/>
  </si>
  <si>
    <t>月</t>
    <phoneticPr fontId="2"/>
  </si>
  <si>
    <t>　男子学校対抗</t>
    <rPh sb="1" eb="3">
      <t>ダンシ</t>
    </rPh>
    <rPh sb="3" eb="5">
      <t>ガッコウ</t>
    </rPh>
    <rPh sb="5" eb="7">
      <t>タイコウ</t>
    </rPh>
    <phoneticPr fontId="2"/>
  </si>
  <si>
    <t>同志社</t>
  </si>
  <si>
    <t>立命館</t>
  </si>
  <si>
    <t>聖　母</t>
    <rPh sb="0" eb="1">
      <t>ヒジリ</t>
    </rPh>
    <rPh sb="2" eb="3">
      <t>ハハ</t>
    </rPh>
    <phoneticPr fontId="2"/>
  </si>
  <si>
    <t>北嵯峨</t>
  </si>
  <si>
    <t>東宇治</t>
  </si>
  <si>
    <t>西宇治</t>
  </si>
  <si>
    <t>西城陽</t>
  </si>
  <si>
    <t>久御山</t>
  </si>
  <si>
    <t>北桑田</t>
  </si>
  <si>
    <t>向ヶ丘</t>
    <rPh sb="0" eb="3">
      <t>ムコウガオカ</t>
    </rPh>
    <phoneticPr fontId="2"/>
  </si>
  <si>
    <t>東　山</t>
    <phoneticPr fontId="2"/>
  </si>
  <si>
    <t>平　安</t>
    <phoneticPr fontId="2"/>
  </si>
  <si>
    <t>洛　南</t>
    <phoneticPr fontId="2"/>
  </si>
  <si>
    <t>洛　星</t>
    <phoneticPr fontId="2"/>
  </si>
  <si>
    <t>大　谷</t>
    <phoneticPr fontId="2"/>
  </si>
  <si>
    <t>花　園</t>
    <phoneticPr fontId="2"/>
  </si>
  <si>
    <t>同　国</t>
    <phoneticPr fontId="2"/>
  </si>
  <si>
    <t>同　女</t>
    <phoneticPr fontId="2"/>
  </si>
  <si>
    <t>光　華</t>
    <rPh sb="0" eb="1">
      <t>ヒカリ</t>
    </rPh>
    <rPh sb="2" eb="3">
      <t>ハナ</t>
    </rPh>
    <phoneticPr fontId="2"/>
  </si>
  <si>
    <t>ノート</t>
    <phoneticPr fontId="2"/>
  </si>
  <si>
    <t>京韓国</t>
    <phoneticPr fontId="2"/>
  </si>
  <si>
    <t>翔　英</t>
    <phoneticPr fontId="2"/>
  </si>
  <si>
    <t>両　洋</t>
    <phoneticPr fontId="2"/>
  </si>
  <si>
    <t>山　城</t>
    <phoneticPr fontId="2"/>
  </si>
  <si>
    <t>鴨　沂</t>
    <phoneticPr fontId="2"/>
  </si>
  <si>
    <t>洛　北</t>
    <phoneticPr fontId="2"/>
  </si>
  <si>
    <t>北　稜</t>
    <phoneticPr fontId="2"/>
  </si>
  <si>
    <t>朱　雀</t>
    <phoneticPr fontId="2"/>
  </si>
  <si>
    <t>洛　東</t>
    <phoneticPr fontId="2"/>
  </si>
  <si>
    <t>鳥　羽</t>
    <phoneticPr fontId="2"/>
  </si>
  <si>
    <t>嵯峨野</t>
    <phoneticPr fontId="2"/>
  </si>
  <si>
    <t>　桂　</t>
    <phoneticPr fontId="2"/>
  </si>
  <si>
    <t>　橘　</t>
    <phoneticPr fontId="2"/>
  </si>
  <si>
    <t>洛　西</t>
    <phoneticPr fontId="2"/>
  </si>
  <si>
    <t>桃　山</t>
    <phoneticPr fontId="2"/>
  </si>
  <si>
    <t>東　稜</t>
    <phoneticPr fontId="2"/>
  </si>
  <si>
    <t>洛　水</t>
    <phoneticPr fontId="2"/>
  </si>
  <si>
    <t>すばる</t>
    <phoneticPr fontId="2"/>
  </si>
  <si>
    <t>向　陽</t>
    <phoneticPr fontId="2"/>
  </si>
  <si>
    <t>乙　訓</t>
    <phoneticPr fontId="2"/>
  </si>
  <si>
    <t>西乙訓</t>
    <phoneticPr fontId="2"/>
  </si>
  <si>
    <t>莵　道</t>
    <phoneticPr fontId="2"/>
  </si>
  <si>
    <t>城　陽</t>
    <phoneticPr fontId="2"/>
  </si>
  <si>
    <t>田　辺</t>
    <phoneticPr fontId="2"/>
  </si>
  <si>
    <t>木　津</t>
    <phoneticPr fontId="2"/>
  </si>
  <si>
    <t>南　陽</t>
    <phoneticPr fontId="2"/>
  </si>
  <si>
    <t>亀　岡</t>
    <phoneticPr fontId="2"/>
  </si>
  <si>
    <t>南　丹</t>
    <phoneticPr fontId="2"/>
  </si>
  <si>
    <t>園　部</t>
    <phoneticPr fontId="2"/>
  </si>
  <si>
    <t>農　芸</t>
    <phoneticPr fontId="2"/>
  </si>
  <si>
    <t>須　知</t>
    <phoneticPr fontId="2"/>
  </si>
  <si>
    <t>洛陽工</t>
    <phoneticPr fontId="2"/>
  </si>
  <si>
    <t>伏見工</t>
    <phoneticPr fontId="2"/>
  </si>
  <si>
    <t>西　京</t>
    <rPh sb="2" eb="3">
      <t>キョウ</t>
    </rPh>
    <phoneticPr fontId="2"/>
  </si>
  <si>
    <t>堀　川</t>
    <phoneticPr fontId="2"/>
  </si>
  <si>
    <t>日吉丘</t>
    <phoneticPr fontId="2"/>
  </si>
  <si>
    <t>紫　野</t>
    <phoneticPr fontId="2"/>
  </si>
  <si>
    <t>塔　南</t>
    <phoneticPr fontId="2"/>
  </si>
  <si>
    <t>聾学校</t>
    <phoneticPr fontId="2"/>
  </si>
  <si>
    <t>京教附</t>
    <rPh sb="0" eb="1">
      <t>キョウ</t>
    </rPh>
    <rPh sb="2" eb="3">
      <t>フ</t>
    </rPh>
    <phoneticPr fontId="2"/>
  </si>
  <si>
    <t>(東　山)</t>
  </si>
  <si>
    <t>(平　安)</t>
  </si>
  <si>
    <t>(洛　南)</t>
  </si>
  <si>
    <t>(同志社)</t>
  </si>
  <si>
    <t>(立命館)</t>
  </si>
  <si>
    <t>(洛　星)</t>
  </si>
  <si>
    <t>(大　谷)</t>
  </si>
  <si>
    <t>(京学園)</t>
  </si>
  <si>
    <t>(京外西)</t>
  </si>
  <si>
    <t>(花　園)</t>
  </si>
  <si>
    <t>(立宇治)</t>
  </si>
  <si>
    <t>(同　国)</t>
  </si>
  <si>
    <t>(京成章)</t>
  </si>
  <si>
    <t>(明　徳)</t>
  </si>
  <si>
    <t>(華頂女)</t>
  </si>
  <si>
    <t>(京文教)</t>
  </si>
  <si>
    <t>(同　女)</t>
  </si>
  <si>
    <t>(京都女)</t>
  </si>
  <si>
    <t>(西　山)</t>
  </si>
  <si>
    <t>(　橘　)</t>
  </si>
  <si>
    <t>(平安女)</t>
  </si>
  <si>
    <t>(洛陽総)</t>
  </si>
  <si>
    <t>(光　華)</t>
  </si>
  <si>
    <t>(ノート)</t>
  </si>
  <si>
    <t>(聖　母)</t>
  </si>
  <si>
    <t>(京韓国)</t>
  </si>
  <si>
    <t>(京朝鮮)</t>
  </si>
  <si>
    <t>(翔　英)</t>
  </si>
  <si>
    <t>(両　洋)</t>
  </si>
  <si>
    <t>(山　城)</t>
  </si>
  <si>
    <t>(鴨　沂)</t>
  </si>
  <si>
    <t>(洛　北)</t>
  </si>
  <si>
    <t>(北　稜)</t>
  </si>
  <si>
    <t>(朱　雀)</t>
  </si>
  <si>
    <t>(洛　東)</t>
  </si>
  <si>
    <t>(鳥　羽)</t>
  </si>
  <si>
    <t>(嵯峨野)</t>
  </si>
  <si>
    <t>(北嵯峨)</t>
  </si>
  <si>
    <t>(　桂　)</t>
  </si>
  <si>
    <t>(洛　西)</t>
  </si>
  <si>
    <t>(桃　山)</t>
  </si>
  <si>
    <t>(東　稜)</t>
  </si>
  <si>
    <t>(洛　水)</t>
  </si>
  <si>
    <t>(すばる)</t>
  </si>
  <si>
    <t>(向　陽)</t>
  </si>
  <si>
    <t>(乙　訓)</t>
  </si>
  <si>
    <t>(西乙訓)</t>
  </si>
  <si>
    <t>(東宇治)</t>
  </si>
  <si>
    <t>(西宇治)</t>
  </si>
  <si>
    <t>(莵　道)</t>
  </si>
  <si>
    <t>(城　陽)</t>
  </si>
  <si>
    <t>(西城陽)</t>
  </si>
  <si>
    <t>(久御山)</t>
  </si>
  <si>
    <t>(田　辺)</t>
  </si>
  <si>
    <t>(木　津)</t>
  </si>
  <si>
    <t>(南　陽)</t>
  </si>
  <si>
    <t>(北桑田)</t>
  </si>
  <si>
    <t>(亀　岡)</t>
  </si>
  <si>
    <t>(南　丹)</t>
  </si>
  <si>
    <t>(園　部)</t>
  </si>
  <si>
    <t>(農　芸)</t>
  </si>
  <si>
    <t>(須　知)</t>
  </si>
  <si>
    <t>(洛陽工)</t>
  </si>
  <si>
    <t>(伏見工)</t>
  </si>
  <si>
    <t>(西　京)</t>
  </si>
  <si>
    <t>(銅美術)</t>
  </si>
  <si>
    <t>(堀　川)</t>
  </si>
  <si>
    <t>(日吉丘)</t>
  </si>
  <si>
    <t>(紫　野)</t>
  </si>
  <si>
    <t>(塔　南)</t>
  </si>
  <si>
    <t>(聾学校)</t>
  </si>
  <si>
    <t>(京教附)</t>
  </si>
  <si>
    <t>(向ヶ丘)</t>
  </si>
  <si>
    <t>男子</t>
    <phoneticPr fontId="2"/>
  </si>
  <si>
    <t>　太枠の中だけ、①→②→③ の順に、入力をお願いします。</t>
    <rPh sb="15" eb="16">
      <t>ジュン</t>
    </rPh>
    <phoneticPr fontId="2"/>
  </si>
  <si>
    <t>②　選手名簿</t>
    <rPh sb="2" eb="4">
      <t>センシュ</t>
    </rPh>
    <rPh sb="4" eb="6">
      <t>メイボ</t>
    </rPh>
    <phoneticPr fontId="2"/>
  </si>
  <si>
    <t>① 学校情報</t>
    <rPh sb="2" eb="4">
      <t>ガッコウ</t>
    </rPh>
    <rPh sb="4" eb="6">
      <t>ジョウホウ</t>
    </rPh>
    <phoneticPr fontId="2"/>
  </si>
  <si>
    <t>学校コード</t>
    <phoneticPr fontId="2"/>
  </si>
  <si>
    <t>京産大附</t>
    <rPh sb="1" eb="2">
      <t>サン</t>
    </rPh>
    <rPh sb="2" eb="4">
      <t>オオツキ</t>
    </rPh>
    <phoneticPr fontId="2"/>
  </si>
  <si>
    <t>(京産附)</t>
    <rPh sb="1" eb="2">
      <t>キョウ</t>
    </rPh>
    <rPh sb="2" eb="3">
      <t>サン</t>
    </rPh>
    <rPh sb="3" eb="4">
      <t>フ</t>
    </rPh>
    <phoneticPr fontId="2"/>
  </si>
  <si>
    <t>京都八幡</t>
    <rPh sb="0" eb="2">
      <t>キョウト</t>
    </rPh>
    <phoneticPr fontId="2"/>
  </si>
  <si>
    <t>(京八幡)</t>
    <rPh sb="1" eb="2">
      <t>キョウ</t>
    </rPh>
    <phoneticPr fontId="2"/>
  </si>
  <si>
    <t>(京工専)</t>
    <rPh sb="1" eb="2">
      <t>キョウ</t>
    </rPh>
    <rPh sb="2" eb="3">
      <t>コウ</t>
    </rPh>
    <rPh sb="3" eb="4">
      <t>セン</t>
    </rPh>
    <phoneticPr fontId="2"/>
  </si>
  <si>
    <t>京工科専</t>
    <rPh sb="0" eb="1">
      <t>キョウ</t>
    </rPh>
    <rPh sb="1" eb="3">
      <t>コウカ</t>
    </rPh>
    <rPh sb="3" eb="4">
      <t>セン</t>
    </rPh>
    <phoneticPr fontId="2"/>
  </si>
  <si>
    <t>立命宇治</t>
    <rPh sb="1" eb="2">
      <t>イノチ</t>
    </rPh>
    <phoneticPr fontId="2"/>
  </si>
  <si>
    <t>京都成章</t>
    <rPh sb="1" eb="2">
      <t>ミヤコ</t>
    </rPh>
    <phoneticPr fontId="2"/>
  </si>
  <si>
    <t>京都女子</t>
    <rPh sb="3" eb="4">
      <t>コ</t>
    </rPh>
    <phoneticPr fontId="2"/>
  </si>
  <si>
    <t>平安女学</t>
    <rPh sb="3" eb="4">
      <t>ガク</t>
    </rPh>
    <phoneticPr fontId="2"/>
  </si>
  <si>
    <t>洛陽総合</t>
    <rPh sb="2" eb="3">
      <t>ソウ</t>
    </rPh>
    <rPh sb="3" eb="4">
      <t>ゴウ</t>
    </rPh>
    <phoneticPr fontId="2"/>
  </si>
  <si>
    <t>銅陀美工</t>
    <rPh sb="1" eb="2">
      <t>ダ</t>
    </rPh>
    <rPh sb="2" eb="3">
      <t>ビ</t>
    </rPh>
    <rPh sb="3" eb="4">
      <t>コウ</t>
    </rPh>
    <phoneticPr fontId="2"/>
  </si>
  <si>
    <t>京都学園</t>
    <rPh sb="1" eb="2">
      <t>ミヤコ</t>
    </rPh>
    <phoneticPr fontId="2"/>
  </si>
  <si>
    <t>京外大西</t>
    <rPh sb="1" eb="2">
      <t>ガイ</t>
    </rPh>
    <rPh sb="2" eb="3">
      <t>ダイ</t>
    </rPh>
    <rPh sb="3" eb="4">
      <t>ニシ</t>
    </rPh>
    <phoneticPr fontId="2"/>
  </si>
  <si>
    <t>京都明徳</t>
    <rPh sb="0" eb="2">
      <t>キョウト</t>
    </rPh>
    <rPh sb="2" eb="3">
      <t>メイ</t>
    </rPh>
    <rPh sb="3" eb="4">
      <t>トク</t>
    </rPh>
    <phoneticPr fontId="2"/>
  </si>
  <si>
    <t>華頂女子</t>
    <rPh sb="2" eb="3">
      <t>オンナ</t>
    </rPh>
    <rPh sb="3" eb="4">
      <t>コ</t>
    </rPh>
    <phoneticPr fontId="2"/>
  </si>
  <si>
    <t>京都文教</t>
    <rPh sb="1" eb="2">
      <t>ミヤコ</t>
    </rPh>
    <phoneticPr fontId="2"/>
  </si>
  <si>
    <t>京都朝鮮</t>
    <rPh sb="1" eb="2">
      <t>ミヤコ</t>
    </rPh>
    <phoneticPr fontId="2"/>
  </si>
  <si>
    <t>の入力をお願いします。</t>
    <rPh sb="1" eb="3">
      <t>ニュウリョク</t>
    </rPh>
    <rPh sb="5" eb="6">
      <t>ネガ</t>
    </rPh>
    <phoneticPr fontId="2"/>
  </si>
  <si>
    <t>全ての入力が終了したら、</t>
    <rPh sb="0" eb="1">
      <t>スベ</t>
    </rPh>
    <rPh sb="3" eb="5">
      <t>ニュウリョク</t>
    </rPh>
    <rPh sb="6" eb="8">
      <t>シュウリョウ</t>
    </rPh>
    <phoneticPr fontId="2"/>
  </si>
  <si>
    <t>申込用紙への押印</t>
    <rPh sb="0" eb="2">
      <t>モウシコミ</t>
    </rPh>
    <rPh sb="2" eb="4">
      <t>ヨウシ</t>
    </rPh>
    <rPh sb="6" eb="8">
      <t>オウイン</t>
    </rPh>
    <phoneticPr fontId="2"/>
  </si>
  <si>
    <t>②　選手名簿</t>
    <phoneticPr fontId="2"/>
  </si>
  <si>
    <t>注</t>
    <rPh sb="0" eb="1">
      <t>チュウ</t>
    </rPh>
    <phoneticPr fontId="2"/>
  </si>
  <si>
    <t>「 印刷用シート 」は保護されていますので、ここに書き込むことはお止めください。</t>
    <rPh sb="2" eb="5">
      <t>インサツヨウ</t>
    </rPh>
    <rPh sb="11" eb="13">
      <t>ホゴ</t>
    </rPh>
    <rPh sb="25" eb="26">
      <t>カ</t>
    </rPh>
    <rPh sb="27" eb="28">
      <t>コ</t>
    </rPh>
    <rPh sb="33" eb="34">
      <t>ヤ</t>
    </rPh>
    <phoneticPr fontId="2"/>
  </si>
  <si>
    <t>（ 無理やり解除して書き込まれてしまうとデータが破壊されてしまいます。 ）</t>
    <rPh sb="2" eb="4">
      <t>ムリ</t>
    </rPh>
    <rPh sb="6" eb="8">
      <t>カイジョ</t>
    </rPh>
    <rPh sb="10" eb="11">
      <t>カ</t>
    </rPh>
    <rPh sb="12" eb="13">
      <t>コ</t>
    </rPh>
    <rPh sb="24" eb="26">
      <t>ハカイ</t>
    </rPh>
    <phoneticPr fontId="2"/>
  </si>
  <si>
    <t>学校コードの入力を忘れないでください。</t>
    <rPh sb="0" eb="2">
      <t>ガッコウ</t>
    </rPh>
    <rPh sb="6" eb="8">
      <t>ニュウリョク</t>
    </rPh>
    <rPh sb="9" eb="10">
      <t>ワス</t>
    </rPh>
    <phoneticPr fontId="2"/>
  </si>
  <si>
    <t>　　(以下の手順でお願いします)</t>
    <phoneticPr fontId="2"/>
  </si>
  <si>
    <t>イ</t>
    <phoneticPr fontId="2"/>
  </si>
  <si>
    <t>ア</t>
    <phoneticPr fontId="2"/>
  </si>
  <si>
    <t>Excelのファイル名はXXの部分以外は変更しないでください。</t>
    <rPh sb="10" eb="11">
      <t>メイ</t>
    </rPh>
    <rPh sb="15" eb="17">
      <t>ブブン</t>
    </rPh>
    <rPh sb="17" eb="19">
      <t>イガイ</t>
    </rPh>
    <rPh sb="20" eb="22">
      <t>ヘンコウ</t>
    </rPh>
    <phoneticPr fontId="2"/>
  </si>
  <si>
    <t>このファイルの中に</t>
    <rPh sb="7" eb="8">
      <t>ナカ</t>
    </rPh>
    <phoneticPr fontId="2"/>
  </si>
  <si>
    <t>男女別で入力用のワークシート（ 入力男子・入力女子 ） がありますので、</t>
    <rPh sb="16" eb="18">
      <t>ニュウリョク</t>
    </rPh>
    <rPh sb="18" eb="20">
      <t>ダンシ</t>
    </rPh>
    <rPh sb="21" eb="23">
      <t>ニュウリョク</t>
    </rPh>
    <rPh sb="23" eb="25">
      <t>ジョシ</t>
    </rPh>
    <phoneticPr fontId="2"/>
  </si>
  <si>
    <t>印刷用ワークシート（ 印刷用男子 ・ 印刷用女子 ） を開き、印刷を実行してください。</t>
    <rPh sb="0" eb="3">
      <t>インサツヨウ</t>
    </rPh>
    <rPh sb="11" eb="14">
      <t>インサツヨウ</t>
    </rPh>
    <rPh sb="14" eb="16">
      <t>ダンシ</t>
    </rPh>
    <rPh sb="19" eb="22">
      <t>インサツヨウ</t>
    </rPh>
    <rPh sb="22" eb="24">
      <t>ジョシ</t>
    </rPh>
    <rPh sb="28" eb="29">
      <t>ヒラ</t>
    </rPh>
    <rPh sb="31" eb="33">
      <t>インサツ</t>
    </rPh>
    <rPh sb="34" eb="36">
      <t>ジッコウ</t>
    </rPh>
    <phoneticPr fontId="2"/>
  </si>
  <si>
    <t>そのまま保存してください。</t>
    <phoneticPr fontId="2"/>
  </si>
  <si>
    <t>印刷した用紙に、学校長および顧問部長の「押印」が済めば申し込み用紙の完成です。</t>
    <rPh sb="0" eb="2">
      <t>インサツ</t>
    </rPh>
    <rPh sb="4" eb="6">
      <t>ヨウシ</t>
    </rPh>
    <rPh sb="8" eb="11">
      <t>ガッコウチョウ</t>
    </rPh>
    <rPh sb="14" eb="16">
      <t>コモン</t>
    </rPh>
    <rPh sb="16" eb="18">
      <t>ブチョウ</t>
    </rPh>
    <rPh sb="20" eb="22">
      <t>オウイン</t>
    </rPh>
    <rPh sb="24" eb="25">
      <t>ス</t>
    </rPh>
    <rPh sb="27" eb="28">
      <t>モウ</t>
    </rPh>
    <rPh sb="29" eb="30">
      <t>コ</t>
    </rPh>
    <rPh sb="31" eb="33">
      <t>ヨウシ</t>
    </rPh>
    <rPh sb="34" eb="36">
      <t>カンセイ</t>
    </rPh>
    <phoneticPr fontId="2"/>
  </si>
  <si>
    <t>（昨年作成していただいたファイルからコピーできるところは</t>
    <rPh sb="1" eb="3">
      <t>サクネン</t>
    </rPh>
    <rPh sb="3" eb="5">
      <t>サクセイ</t>
    </rPh>
    <phoneticPr fontId="2"/>
  </si>
  <si>
    <t>コピーしていただいてもかまいません。）</t>
    <phoneticPr fontId="2"/>
  </si>
  <si>
    <t>４／１７　１２：００までに、</t>
    <phoneticPr fontId="2"/>
  </si>
  <si>
    <t>京廣学館</t>
    <rPh sb="1" eb="2">
      <t>ヒロシ</t>
    </rPh>
    <rPh sb="2" eb="4">
      <t>ガクカン</t>
    </rPh>
    <phoneticPr fontId="2"/>
  </si>
  <si>
    <t>(廣学館)</t>
    <rPh sb="1" eb="2">
      <t>ヒロシ</t>
    </rPh>
    <rPh sb="2" eb="3">
      <t>ガク</t>
    </rPh>
    <rPh sb="3" eb="4">
      <t>カン</t>
    </rPh>
    <phoneticPr fontId="2"/>
  </si>
  <si>
    <t>城南菱創</t>
    <rPh sb="2" eb="3">
      <t>ヒシ</t>
    </rPh>
    <rPh sb="3" eb="4">
      <t>キズ</t>
    </rPh>
    <phoneticPr fontId="2"/>
  </si>
  <si>
    <t>(城南菱)</t>
    <phoneticPr fontId="2"/>
  </si>
  <si>
    <t>京都西山</t>
    <rPh sb="0" eb="2">
      <t>キョウト</t>
    </rPh>
    <rPh sb="2" eb="3">
      <t>ニシ</t>
    </rPh>
    <rPh sb="3" eb="4">
      <t>ヤマ</t>
    </rPh>
    <phoneticPr fontId="2"/>
  </si>
  <si>
    <t>　nakatani44@kyoto-tt.net  宛 送付してください。　</t>
    <phoneticPr fontId="2"/>
  </si>
  <si>
    <r>
      <t xml:space="preserve">（ 可能であればファイル名の" </t>
    </r>
    <r>
      <rPr>
        <sz val="14"/>
        <rFont val="ＭＳ ゴシック"/>
        <family val="3"/>
        <charset val="128"/>
      </rPr>
      <t xml:space="preserve">2xx </t>
    </r>
    <r>
      <rPr>
        <sz val="11"/>
        <rFont val="ＭＳ 明朝"/>
        <family val="1"/>
        <charset val="128"/>
      </rPr>
      <t>"という部分を学校コードに変更してください。 )</t>
    </r>
    <rPh sb="2" eb="4">
      <t>カノウ</t>
    </rPh>
    <rPh sb="12" eb="13">
      <t>メイ</t>
    </rPh>
    <rPh sb="24" eb="26">
      <t>ブブン</t>
    </rPh>
    <rPh sb="27" eb="29">
      <t>ガッコウ</t>
    </rPh>
    <rPh sb="33" eb="35">
      <t>ヘンコウ</t>
    </rPh>
    <phoneticPr fontId="2"/>
  </si>
  <si>
    <t>選手名を入力あるいは他のファイルからコピーされるときに、余分なスペース(空白)</t>
    <rPh sb="0" eb="2">
      <t>センシュ</t>
    </rPh>
    <rPh sb="2" eb="3">
      <t>メイ</t>
    </rPh>
    <rPh sb="4" eb="6">
      <t>ニュウリョク</t>
    </rPh>
    <rPh sb="10" eb="11">
      <t>タ</t>
    </rPh>
    <rPh sb="28" eb="30">
      <t>ヨブン</t>
    </rPh>
    <rPh sb="36" eb="38">
      <t>クウハク</t>
    </rPh>
    <phoneticPr fontId="2"/>
  </si>
  <si>
    <t>を入れないように願います。　印刷の形が崩れます。</t>
    <rPh sb="1" eb="2">
      <t>イ</t>
    </rPh>
    <rPh sb="8" eb="9">
      <t>ネガ</t>
    </rPh>
    <rPh sb="14" eb="16">
      <t>インサツ</t>
    </rPh>
    <rPh sb="17" eb="18">
      <t>カタチ</t>
    </rPh>
    <rPh sb="19" eb="20">
      <t>クズ</t>
    </rPh>
    <phoneticPr fontId="2"/>
  </si>
  <si>
    <t>京都精華</t>
    <rPh sb="0" eb="2">
      <t>キョウト</t>
    </rPh>
    <rPh sb="2" eb="4">
      <t>セイカ</t>
    </rPh>
    <phoneticPr fontId="2"/>
  </si>
  <si>
    <t>工学院</t>
    <rPh sb="0" eb="3">
      <t>コウガクイン</t>
    </rPh>
    <phoneticPr fontId="2"/>
  </si>
  <si>
    <t>(工学院)</t>
    <rPh sb="1" eb="4">
      <t>コウガクイン</t>
    </rPh>
    <phoneticPr fontId="2"/>
  </si>
  <si>
    <t>(精　華)</t>
    <phoneticPr fontId="2"/>
  </si>
  <si>
    <r>
      <t>京都府高等学校卓球選手権大会（夏期大会）参加申し込みの手順について</t>
    </r>
    <r>
      <rPr>
        <sz val="12"/>
        <rFont val="ＭＳ 明朝"/>
        <family val="1"/>
        <charset val="128"/>
      </rPr>
      <t>　</t>
    </r>
    <rPh sb="0" eb="3">
      <t>キョウトフ</t>
    </rPh>
    <rPh sb="3" eb="5">
      <t>コウトウ</t>
    </rPh>
    <rPh sb="5" eb="7">
      <t>ガッコウ</t>
    </rPh>
    <rPh sb="7" eb="9">
      <t>タッキュウ</t>
    </rPh>
    <rPh sb="9" eb="12">
      <t>センシュケン</t>
    </rPh>
    <rPh sb="12" eb="14">
      <t>タイカイ</t>
    </rPh>
    <rPh sb="15" eb="17">
      <t>カキ</t>
    </rPh>
    <rPh sb="17" eb="19">
      <t>タイカイ</t>
    </rPh>
    <rPh sb="20" eb="22">
      <t>サンカ</t>
    </rPh>
    <rPh sb="22" eb="23">
      <t>モウ</t>
    </rPh>
    <rPh sb="24" eb="25">
      <t>コ</t>
    </rPh>
    <rPh sb="27" eb="29">
      <t>テジュン</t>
    </rPh>
    <phoneticPr fontId="2"/>
  </si>
  <si>
    <t>Excelのファイル(20-natsu-2xx.xlsx) の入力　と 申込用紙の印刷</t>
    <rPh sb="31" eb="33">
      <t>ニュウリョク</t>
    </rPh>
    <rPh sb="36" eb="38">
      <t>モウシコミ</t>
    </rPh>
    <rPh sb="38" eb="40">
      <t>ヨウシ</t>
    </rPh>
    <rPh sb="41" eb="43">
      <t>インサツ</t>
    </rPh>
    <phoneticPr fontId="2"/>
  </si>
  <si>
    <t>③　参加者の選手番号　（ 学校対抗 ・ シングルス ）</t>
    <rPh sb="6" eb="8">
      <t>センシュ</t>
    </rPh>
    <rPh sb="13" eb="15">
      <t>ガッコウ</t>
    </rPh>
    <rPh sb="15" eb="17">
      <t>タイコウ</t>
    </rPh>
    <phoneticPr fontId="2"/>
  </si>
  <si>
    <t>Excelのファイル(20-natsu-2xx.xlsx) の 保存</t>
    <rPh sb="32" eb="34">
      <t>ホゾン</t>
    </rPh>
    <phoneticPr fontId="2"/>
  </si>
  <si>
    <t>入力していただいた Excelのファイル(20-natsu-2xx.xlsx) は、</t>
    <rPh sb="0" eb="2">
      <t>ニュウリョク</t>
    </rPh>
    <phoneticPr fontId="2"/>
  </si>
  <si>
    <t>申し込み方法　　　（ 以下の両方をお願いします。 ）</t>
    <rPh sb="0" eb="1">
      <t>モウ</t>
    </rPh>
    <rPh sb="2" eb="3">
      <t>コ</t>
    </rPh>
    <rPh sb="4" eb="6">
      <t>ホウホウ</t>
    </rPh>
    <rPh sb="11" eb="13">
      <t>イカ</t>
    </rPh>
    <rPh sb="14" eb="16">
      <t>リョウホウ</t>
    </rPh>
    <rPh sb="18" eb="19">
      <t>ネガ</t>
    </rPh>
    <phoneticPr fontId="2"/>
  </si>
  <si>
    <t>日</t>
  </si>
  <si>
    <t>電話番号（自宅または携帯）</t>
    <rPh sb="0" eb="2">
      <t>デンワ</t>
    </rPh>
    <rPh sb="2" eb="4">
      <t>バンゴウ</t>
    </rPh>
    <rPh sb="5" eb="7">
      <t>ジタク</t>
    </rPh>
    <rPh sb="10" eb="12">
      <t>ケイタイ</t>
    </rPh>
    <phoneticPr fontId="2"/>
  </si>
  <si>
    <t>　2020（R2)年度　京都府高等学校卓球選手権大会（夏期大会）　　参加申込書</t>
    <rPh sb="9" eb="11">
      <t>ネンド</t>
    </rPh>
    <rPh sb="12" eb="15">
      <t>キョウトフ</t>
    </rPh>
    <rPh sb="27" eb="29">
      <t>カキ</t>
    </rPh>
    <rPh sb="29" eb="31">
      <t>タイカイ</t>
    </rPh>
    <phoneticPr fontId="2"/>
  </si>
  <si>
    <t>　印刷は「印刷用男子」というワークシートを、Ａ4 縦 で印刷してください。</t>
    <rPh sb="8" eb="10">
      <t>ダンシ</t>
    </rPh>
    <rPh sb="25" eb="26">
      <t>タテ</t>
    </rPh>
    <phoneticPr fontId="2"/>
  </si>
  <si>
    <r>
      <t>　　（ 「②選手名簿」一番左の　</t>
    </r>
    <r>
      <rPr>
        <b/>
        <sz val="14"/>
        <rFont val="ＭＳ Ｐゴシック"/>
        <family val="3"/>
        <charset val="128"/>
      </rPr>
      <t>選手番号</t>
    </r>
    <rPh sb="6" eb="8">
      <t>センシュ</t>
    </rPh>
    <rPh sb="8" eb="10">
      <t>メイボ</t>
    </rPh>
    <rPh sb="11" eb="13">
      <t>イチバン</t>
    </rPh>
    <rPh sb="13" eb="14">
      <t>ヒダリ</t>
    </rPh>
    <phoneticPr fontId="2"/>
  </si>
  <si>
    <t>　を枠内に入力してください ）</t>
    <phoneticPr fontId="2"/>
  </si>
  <si>
    <r>
      <t>シングルスは、</t>
    </r>
    <r>
      <rPr>
        <b/>
        <sz val="12"/>
        <rFont val="ＭＳ Ｐゴシック"/>
        <family val="3"/>
        <charset val="128"/>
      </rPr>
      <t>強いものから順</t>
    </r>
    <r>
      <rPr>
        <sz val="12"/>
        <rFont val="ＭＳ Ｐゴシック"/>
        <family val="3"/>
        <charset val="128"/>
      </rPr>
      <t>に並べてください</t>
    </r>
    <rPh sb="7" eb="8">
      <t>ツヨ</t>
    </rPh>
    <rPh sb="13" eb="14">
      <t>ジュン</t>
    </rPh>
    <rPh sb="15" eb="16">
      <t>ナラ</t>
    </rPh>
    <phoneticPr fontId="2"/>
  </si>
  <si>
    <t>③　夏期大会　試合参加者</t>
    <rPh sb="2" eb="4">
      <t>カキ</t>
    </rPh>
    <phoneticPr fontId="2"/>
  </si>
  <si>
    <t>住　　所</t>
    <rPh sb="0" eb="1">
      <t>ジュウ</t>
    </rPh>
    <rPh sb="3" eb="4">
      <t>ショ</t>
    </rPh>
    <phoneticPr fontId="2"/>
  </si>
  <si>
    <t>年　齢</t>
    <rPh sb="0" eb="1">
      <t>トシ</t>
    </rPh>
    <rPh sb="2" eb="3">
      <t>トシ</t>
    </rPh>
    <phoneticPr fontId="2"/>
  </si>
  <si>
    <t>→</t>
    <phoneticPr fontId="2"/>
  </si>
  <si>
    <r>
      <t xml:space="preserve">（必ず </t>
    </r>
    <r>
      <rPr>
        <b/>
        <sz val="20"/>
        <rFont val="ＭＳ 明朝"/>
        <family val="1"/>
        <charset val="128"/>
      </rPr>
      <t>Ａ４縦</t>
    </r>
    <r>
      <rPr>
        <sz val="11"/>
        <rFont val="ＭＳ 明朝"/>
        <family val="1"/>
        <charset val="128"/>
      </rPr>
      <t>　でお願いします）</t>
    </r>
    <rPh sb="1" eb="2">
      <t>カナラ</t>
    </rPh>
    <rPh sb="6" eb="7">
      <t>タテ</t>
    </rPh>
    <phoneticPr fontId="2"/>
  </si>
  <si>
    <t>また、日本卓球協会新型コロナウイルス感染症対策ガイドラインに関連して</t>
    <phoneticPr fontId="2"/>
  </si>
  <si>
    <t>参加者全員の年齢（選手は生年月日）・住所・連絡先（電話番号）の入力をお願いします。</t>
    <rPh sb="9" eb="11">
      <t>センシュ</t>
    </rPh>
    <rPh sb="12" eb="14">
      <t>セイネン</t>
    </rPh>
    <rPh sb="14" eb="16">
      <t>ガッピ</t>
    </rPh>
    <rPh sb="35" eb="36">
      <t>ネガ</t>
    </rPh>
    <phoneticPr fontId="2"/>
  </si>
  <si>
    <t>〒606-0015　京都市左京区岩倉幡枝町2105</t>
    <phoneticPr fontId="2"/>
  </si>
  <si>
    <t>京都府立北稜高等学校　　並木ゆき乃  宛</t>
    <phoneticPr fontId="2"/>
  </si>
  <si>
    <t>郵送してください。</t>
    <rPh sb="0" eb="2">
      <t>ユウソウ</t>
    </rPh>
    <phoneticPr fontId="2"/>
  </si>
  <si>
    <t xml:space="preserve">受付締切日　　７／１７（金）  </t>
    <rPh sb="0" eb="2">
      <t>ウケツケ</t>
    </rPh>
    <rPh sb="2" eb="5">
      <t>シメキリビ</t>
    </rPh>
    <rPh sb="12" eb="13">
      <t>カネ</t>
    </rPh>
    <phoneticPr fontId="2"/>
  </si>
  <si>
    <t>　Excelファイル（20-natsu-2xx.xlsx）については、E-mailに添付し</t>
    <rPh sb="42" eb="44">
      <t>テンプ</t>
    </rPh>
    <phoneticPr fontId="2"/>
  </si>
  <si>
    <t>　申込用紙（押印を確認してください）は</t>
    <rPh sb="1" eb="3">
      <t>モウシコミ</t>
    </rPh>
    <rPh sb="3" eb="5">
      <t>ヨウシ</t>
    </rPh>
    <phoneticPr fontId="2"/>
  </si>
  <si>
    <t>女子</t>
  </si>
  <si>
    <t>　印刷は「印刷用女子」というワークシートを、Ａ4 縦 で印刷してください。</t>
    <rPh sb="25" eb="26">
      <t>タテ</t>
    </rPh>
    <phoneticPr fontId="2"/>
  </si>
  <si>
    <t>　女子学校対抗</t>
    <rPh sb="3" eb="5">
      <t>ガッコウ</t>
    </rPh>
    <rPh sb="5" eb="7">
      <t>タイコウ</t>
    </rPh>
    <phoneticPr fontId="2"/>
  </si>
  <si>
    <t>女子シングルス</t>
    <phoneticPr fontId="2"/>
  </si>
  <si>
    <t>女子学校対抗</t>
    <rPh sb="2" eb="4">
      <t>ガッコウ</t>
    </rPh>
    <rPh sb="4" eb="6">
      <t>タイコウ</t>
    </rPh>
    <phoneticPr fontId="2"/>
  </si>
  <si>
    <t>②　選手名簿</t>
    <phoneticPr fontId="2"/>
  </si>
  <si>
    <t>東　山</t>
  </si>
  <si>
    <t>平　安</t>
  </si>
  <si>
    <t>洛　南</t>
  </si>
  <si>
    <t>洛　星</t>
  </si>
  <si>
    <t>大　谷</t>
  </si>
  <si>
    <t>花　園</t>
  </si>
  <si>
    <t>山　城</t>
  </si>
  <si>
    <t>鴨　沂</t>
  </si>
  <si>
    <t>洛　北</t>
  </si>
  <si>
    <t>北　稜</t>
  </si>
  <si>
    <t>朱　雀</t>
  </si>
  <si>
    <t>洛　東</t>
  </si>
  <si>
    <t>鳥　羽</t>
  </si>
  <si>
    <t>嵯峨野</t>
  </si>
  <si>
    <t>　桂　</t>
  </si>
  <si>
    <t>洛　西</t>
  </si>
  <si>
    <t>桃　山</t>
  </si>
  <si>
    <t>東　稜</t>
  </si>
  <si>
    <t>洛　水</t>
  </si>
  <si>
    <t>向　陽</t>
  </si>
  <si>
    <t>乙　訓</t>
  </si>
  <si>
    <t>西乙訓</t>
  </si>
  <si>
    <t>莵　道</t>
  </si>
  <si>
    <t>城　陽</t>
  </si>
  <si>
    <t>田　辺</t>
  </si>
  <si>
    <t>木　津</t>
  </si>
  <si>
    <t>南　陽</t>
  </si>
  <si>
    <t>亀　岡</t>
  </si>
  <si>
    <t>南　丹</t>
  </si>
  <si>
    <t>園　部</t>
  </si>
  <si>
    <t>農　芸</t>
  </si>
  <si>
    <t>須　知</t>
  </si>
  <si>
    <t>堀　川</t>
  </si>
  <si>
    <t>紫　野</t>
  </si>
  <si>
    <t>塔　南</t>
  </si>
  <si>
    <t>聾学校</t>
  </si>
  <si>
    <r>
      <t xml:space="preserve">①　学校情報　（ 学校名 ・ 学校長名 ・ 顧問名 ・ 監督名 ・ </t>
    </r>
    <r>
      <rPr>
        <sz val="11"/>
        <rFont val="ＭＳ ゴシック"/>
        <family val="3"/>
        <charset val="128"/>
      </rPr>
      <t>学校コード（右表参照）</t>
    </r>
    <r>
      <rPr>
        <sz val="11"/>
        <rFont val="ＭＳ 明朝"/>
        <family val="1"/>
        <charset val="128"/>
      </rPr>
      <t xml:space="preserve"> ）</t>
    </r>
    <rPh sb="2" eb="4">
      <t>ガッコウ</t>
    </rPh>
    <rPh sb="4" eb="6">
      <t>ジョウホウ</t>
    </rPh>
    <rPh sb="9" eb="11">
      <t>ガッコウ</t>
    </rPh>
    <rPh sb="11" eb="12">
      <t>メイ</t>
    </rPh>
    <rPh sb="15" eb="18">
      <t>ガッコウチョウ</t>
    </rPh>
    <rPh sb="18" eb="19">
      <t>メイ</t>
    </rPh>
    <rPh sb="22" eb="24">
      <t>コモン</t>
    </rPh>
    <rPh sb="24" eb="25">
      <t>メイ</t>
    </rPh>
    <rPh sb="28" eb="30">
      <t>カントク</t>
    </rPh>
    <rPh sb="30" eb="31">
      <t>メイ</t>
    </rPh>
    <rPh sb="34" eb="36">
      <t>ガッコウ</t>
    </rPh>
    <rPh sb="40" eb="41">
      <t>ミギ</t>
    </rPh>
    <rPh sb="41" eb="42">
      <t>ヒョウ</t>
    </rPh>
    <rPh sb="42" eb="44">
      <t>サンショウ</t>
    </rPh>
    <phoneticPr fontId="2"/>
  </si>
  <si>
    <t>京都廣学館</t>
    <rPh sb="1" eb="2">
      <t>ミヤコ</t>
    </rPh>
    <rPh sb="2" eb="3">
      <t>ヒロシ</t>
    </rPh>
    <rPh sb="3" eb="5">
      <t>ガクカン</t>
    </rPh>
    <phoneticPr fontId="2"/>
  </si>
  <si>
    <t>立命館宇治</t>
    <rPh sb="1" eb="2">
      <t>イノチ</t>
    </rPh>
    <rPh sb="2" eb="3">
      <t>カン</t>
    </rPh>
    <phoneticPr fontId="2"/>
  </si>
  <si>
    <t>同志社国際</t>
    <rPh sb="0" eb="3">
      <t>ドウシシャ</t>
    </rPh>
    <rPh sb="3" eb="5">
      <t>コクサイ</t>
    </rPh>
    <phoneticPr fontId="2"/>
  </si>
  <si>
    <t>同志社女子</t>
    <rPh sb="0" eb="3">
      <t>ドウシシャ</t>
    </rPh>
    <rPh sb="3" eb="5">
      <t>ジョシ</t>
    </rPh>
    <phoneticPr fontId="2"/>
  </si>
  <si>
    <t>京産大附属</t>
    <rPh sb="1" eb="2">
      <t>サン</t>
    </rPh>
    <rPh sb="2" eb="4">
      <t>オオツキ</t>
    </rPh>
    <rPh sb="4" eb="5">
      <t>ゾク</t>
    </rPh>
    <phoneticPr fontId="2"/>
  </si>
  <si>
    <t>平安女学院</t>
    <rPh sb="3" eb="4">
      <t>ガク</t>
    </rPh>
    <rPh sb="4" eb="5">
      <t>イン</t>
    </rPh>
    <phoneticPr fontId="2"/>
  </si>
  <si>
    <t>ノートルダム</t>
    <phoneticPr fontId="2"/>
  </si>
  <si>
    <t>京都すばる</t>
    <rPh sb="0" eb="2">
      <t>キョウト</t>
    </rPh>
    <phoneticPr fontId="2"/>
  </si>
  <si>
    <t>京都工学院</t>
    <rPh sb="0" eb="2">
      <t>キョウト</t>
    </rPh>
    <rPh sb="2" eb="5">
      <t>コウガクイン</t>
    </rPh>
    <phoneticPr fontId="2"/>
  </si>
  <si>
    <t>学校コード　一覧</t>
    <rPh sb="0" eb="2">
      <t>ガッコウ</t>
    </rPh>
    <rPh sb="6" eb="8">
      <t>イチラン</t>
    </rPh>
    <phoneticPr fontId="2"/>
  </si>
  <si>
    <t>福知山成美</t>
    <rPh sb="3" eb="5">
      <t>セイビ</t>
    </rPh>
    <phoneticPr fontId="2"/>
  </si>
  <si>
    <t>京都共栄学園</t>
  </si>
  <si>
    <t>聖カタリナ</t>
  </si>
  <si>
    <t>日　星</t>
  </si>
  <si>
    <t>京都暁星</t>
    <rPh sb="0" eb="2">
      <t>キョウト</t>
    </rPh>
    <phoneticPr fontId="2"/>
  </si>
  <si>
    <t>福知山淑徳</t>
  </si>
  <si>
    <t>綾　部</t>
  </si>
  <si>
    <t>福知山</t>
  </si>
  <si>
    <t>東舞鶴</t>
  </si>
  <si>
    <t>西舞鶴</t>
  </si>
  <si>
    <t>大　江</t>
  </si>
  <si>
    <t>宮　津</t>
  </si>
  <si>
    <t>海　洋</t>
  </si>
  <si>
    <t>加悦谷</t>
    <rPh sb="2" eb="3">
      <t>タニ</t>
    </rPh>
    <phoneticPr fontId="2"/>
  </si>
  <si>
    <t>峰　山</t>
  </si>
  <si>
    <t>網　野</t>
  </si>
  <si>
    <t>久美浜</t>
  </si>
  <si>
    <t>峰山弥栄</t>
    <rPh sb="2" eb="4">
      <t>ヤサカ</t>
    </rPh>
    <phoneticPr fontId="2"/>
  </si>
  <si>
    <t>銅陀美術工芸</t>
    <rPh sb="1" eb="2">
      <t>ダ</t>
    </rPh>
    <rPh sb="2" eb="4">
      <t>ビジュツ</t>
    </rPh>
    <rPh sb="4" eb="6">
      <t>コウゲイ</t>
    </rPh>
    <phoneticPr fontId="2"/>
  </si>
  <si>
    <t>日吉ヶ丘</t>
    <phoneticPr fontId="2"/>
  </si>
  <si>
    <t>教育大附属</t>
    <rPh sb="0" eb="2">
      <t>キョウイク</t>
    </rPh>
    <rPh sb="2" eb="3">
      <t>ダイ</t>
    </rPh>
    <rPh sb="3" eb="5">
      <t>フゾク</t>
    </rPh>
    <phoneticPr fontId="2"/>
  </si>
  <si>
    <t>向ヶ丘養護</t>
    <rPh sb="0" eb="3">
      <t>ムコウガオカ</t>
    </rPh>
    <rPh sb="3" eb="5">
      <t>ヨウゴ</t>
    </rPh>
    <phoneticPr fontId="2"/>
  </si>
  <si>
    <t>京都外大西</t>
    <rPh sb="1" eb="2">
      <t>ミヤコ</t>
    </rPh>
    <rPh sb="2" eb="3">
      <t>ガイ</t>
    </rPh>
    <rPh sb="3" eb="4">
      <t>ダイ</t>
    </rPh>
    <rPh sb="4" eb="5">
      <t>ニシ</t>
    </rPh>
    <phoneticPr fontId="2"/>
  </si>
  <si>
    <t>京都橘　</t>
    <rPh sb="0" eb="2">
      <t>キョウト</t>
    </rPh>
    <phoneticPr fontId="2"/>
  </si>
  <si>
    <t>京都光華</t>
    <rPh sb="0" eb="2">
      <t>キョウト</t>
    </rPh>
    <rPh sb="2" eb="3">
      <t>ヒカリ</t>
    </rPh>
    <rPh sb="3" eb="4">
      <t>ハナ</t>
    </rPh>
    <phoneticPr fontId="2"/>
  </si>
  <si>
    <t>聖母学院</t>
    <rPh sb="0" eb="1">
      <t>ヒジリ</t>
    </rPh>
    <rPh sb="1" eb="2">
      <t>ハハ</t>
    </rPh>
    <rPh sb="2" eb="4">
      <t>ガクイン</t>
    </rPh>
    <phoneticPr fontId="2"/>
  </si>
  <si>
    <t>京都国際</t>
    <rPh sb="1" eb="2">
      <t>ミヤコ</t>
    </rPh>
    <rPh sb="2" eb="4">
      <t>コクサイ</t>
    </rPh>
    <phoneticPr fontId="2"/>
  </si>
  <si>
    <t>京都翔英</t>
    <rPh sb="0" eb="2">
      <t>キョウト</t>
    </rPh>
    <phoneticPr fontId="2"/>
  </si>
  <si>
    <t>京都両洋</t>
    <rPh sb="0" eb="1">
      <t>キョウ</t>
    </rPh>
    <rPh sb="1" eb="2">
      <t>ミヤコ</t>
    </rPh>
    <phoneticPr fontId="2"/>
  </si>
  <si>
    <t>舞鶴高専</t>
    <rPh sb="0" eb="2">
      <t>マイヅル</t>
    </rPh>
    <rPh sb="2" eb="4">
      <t>コウセン</t>
    </rPh>
    <phoneticPr fontId="2"/>
  </si>
  <si>
    <t>府立工業</t>
    <rPh sb="0" eb="2">
      <t>フリツ</t>
    </rPh>
    <phoneticPr fontId="2"/>
  </si>
  <si>
    <t>(京国際)</t>
    <rPh sb="2" eb="4">
      <t>コクサイ</t>
    </rPh>
    <phoneticPr fontId="2"/>
  </si>
  <si>
    <t>京都国際</t>
    <rPh sb="1" eb="2">
      <t>ミヤコ</t>
    </rPh>
    <rPh sb="2" eb="4">
      <t>コクサイ</t>
    </rPh>
    <phoneticPr fontId="2"/>
  </si>
  <si>
    <t>京都橘　</t>
    <rPh sb="0" eb="2">
      <t>キョウト</t>
    </rPh>
    <phoneticPr fontId="2"/>
  </si>
  <si>
    <t>京都翔英</t>
    <rPh sb="0" eb="2">
      <t>キョウト</t>
    </rPh>
    <phoneticPr fontId="2"/>
  </si>
  <si>
    <t>京都両洋</t>
    <rPh sb="0" eb="2">
      <t>キョウト</t>
    </rPh>
    <phoneticPr fontId="2"/>
  </si>
  <si>
    <t>京都共栄</t>
    <phoneticPr fontId="2"/>
  </si>
  <si>
    <t>(成　美)</t>
  </si>
  <si>
    <t>(綾　部)</t>
    <rPh sb="1" eb="2">
      <t>アヤ</t>
    </rPh>
    <rPh sb="3" eb="4">
      <t>ブ</t>
    </rPh>
    <phoneticPr fontId="2"/>
  </si>
  <si>
    <t>(福知山)</t>
    <rPh sb="1" eb="4">
      <t>フクチヤマ</t>
    </rPh>
    <phoneticPr fontId="2"/>
  </si>
  <si>
    <t>(工　業)</t>
  </si>
  <si>
    <t>(東舞鶴)</t>
    <rPh sb="1" eb="2">
      <t>ヒガシ</t>
    </rPh>
    <rPh sb="2" eb="4">
      <t>マイヅル</t>
    </rPh>
    <phoneticPr fontId="2"/>
  </si>
  <si>
    <t>(西舞鶴)</t>
  </si>
  <si>
    <t>(加悦谷)</t>
    <rPh sb="1" eb="3">
      <t>カヤ</t>
    </rPh>
    <rPh sb="3" eb="4">
      <t>ダニ</t>
    </rPh>
    <phoneticPr fontId="2"/>
  </si>
  <si>
    <t>(峰　山)</t>
    <rPh sb="1" eb="2">
      <t>ミネ</t>
    </rPh>
    <rPh sb="3" eb="4">
      <t>ヤマ</t>
    </rPh>
    <phoneticPr fontId="2"/>
  </si>
  <si>
    <t>(網　野)</t>
  </si>
  <si>
    <t>(共　栄)</t>
    <rPh sb="1" eb="2">
      <t>トモ</t>
    </rPh>
    <rPh sb="3" eb="4">
      <t>サカエ</t>
    </rPh>
    <phoneticPr fontId="2"/>
  </si>
  <si>
    <t>(大　江)</t>
    <rPh sb="1" eb="2">
      <t>ダイ</t>
    </rPh>
    <rPh sb="3" eb="4">
      <t>コウ</t>
    </rPh>
    <phoneticPr fontId="2"/>
  </si>
  <si>
    <t>(宮　津)</t>
    <rPh sb="1" eb="2">
      <t>ミヤ</t>
    </rPh>
    <rPh sb="3" eb="4">
      <t>ツ</t>
    </rPh>
    <phoneticPr fontId="2"/>
  </si>
  <si>
    <t>(海　洋)</t>
    <rPh sb="1" eb="2">
      <t>ウミ</t>
    </rPh>
    <rPh sb="3" eb="4">
      <t>ヒロシ</t>
    </rPh>
    <phoneticPr fontId="2"/>
  </si>
  <si>
    <t>(久美浜)</t>
    <rPh sb="1" eb="4">
      <t>クミハマ</t>
    </rPh>
    <phoneticPr fontId="2"/>
  </si>
  <si>
    <t>(弥　栄)</t>
    <rPh sb="1" eb="2">
      <t>ヤ</t>
    </rPh>
    <rPh sb="3" eb="4">
      <t>サカエ</t>
    </rPh>
    <phoneticPr fontId="2"/>
  </si>
  <si>
    <t>(舞高専)</t>
    <rPh sb="1" eb="2">
      <t>マイ</t>
    </rPh>
    <rPh sb="2" eb="4">
      <t>コウセン</t>
    </rPh>
    <phoneticPr fontId="2"/>
  </si>
  <si>
    <t>(聖カタ)</t>
    <rPh sb="1" eb="2">
      <t>セイ</t>
    </rPh>
    <phoneticPr fontId="2"/>
  </si>
  <si>
    <t>(日　星)</t>
    <rPh sb="1" eb="2">
      <t>ニチ</t>
    </rPh>
    <rPh sb="3" eb="4">
      <t>ホシ</t>
    </rPh>
    <phoneticPr fontId="2"/>
  </si>
  <si>
    <t>(暁　星)</t>
    <rPh sb="1" eb="2">
      <t>アカツキ</t>
    </rPh>
    <rPh sb="3" eb="4">
      <t>ホシ</t>
    </rPh>
    <phoneticPr fontId="2"/>
  </si>
  <si>
    <t>(淑　徳)</t>
    <rPh sb="1" eb="2">
      <t>シュク</t>
    </rPh>
    <rPh sb="3" eb="4">
      <t>トク</t>
    </rPh>
    <phoneticPr fontId="2"/>
  </si>
  <si>
    <t>尚、提出された個人情報の取り扱いには十分な注意をいたします。</t>
    <phoneticPr fontId="2"/>
  </si>
  <si>
    <t>日本卓球協会新型コロナウイルス感染症対策ガイドラインに関連して
参加者全員の年齢・住所・連絡先（電話番号）の入力を求めます。
尚、提出された個人情報の取り扱いには十分な注意をいたします。</t>
    <rPh sb="38" eb="40">
      <t>ネンレイ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</si>
</sst>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6"/>
      <name val="ＭＳ Ｐゴシック"/>
      <family val="3"/>
      <charset val="128"/>
    </font>
    <font>
      <b/>
      <sz val="12"/>
      <name val="ＭＳ Ｐゴシック"/>
      <family val="3"/>
      <charset val="128"/>
    </font>
    <font>
      <sz val="10"/>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36"/>
      <name val="ＭＳ Ｐゴシック"/>
      <family val="3"/>
      <charset val="128"/>
    </font>
    <font>
      <b/>
      <sz val="14"/>
      <name val="ＭＳ Ｐゴシック"/>
      <family val="3"/>
      <charset val="128"/>
    </font>
    <font>
      <sz val="20"/>
      <name val="ＭＳ Ｐゴシック"/>
      <family val="3"/>
      <charset val="128"/>
    </font>
    <font>
      <b/>
      <sz val="20"/>
      <name val="ＭＳ Ｐゴシック"/>
      <family val="3"/>
      <charset val="128"/>
    </font>
    <font>
      <sz val="12"/>
      <name val="ＭＳ ゴシック"/>
      <family val="3"/>
      <charset val="128"/>
    </font>
    <font>
      <sz val="11"/>
      <color indexed="9"/>
      <name val="ＭＳ 明朝"/>
      <family val="1"/>
      <charset val="128"/>
    </font>
    <font>
      <sz val="14"/>
      <name val="ＭＳ ゴシック"/>
      <family val="3"/>
      <charset val="128"/>
    </font>
    <font>
      <b/>
      <sz val="20"/>
      <name val="ＭＳ 明朝"/>
      <family val="1"/>
      <charset val="128"/>
    </font>
    <font>
      <sz val="18"/>
      <name val="ＭＳ Ｐゴシック"/>
      <family val="3"/>
      <charset val="128"/>
    </font>
  </fonts>
  <fills count="14">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10"/>
        <bgColor indexed="64"/>
      </patternFill>
    </fill>
    <fill>
      <patternFill patternType="solid">
        <fgColor rgb="FFFFFF00"/>
        <bgColor indexed="64"/>
      </patternFill>
    </fill>
    <fill>
      <patternFill patternType="solid">
        <fgColor rgb="FFFFFF99"/>
        <bgColor indexed="64"/>
      </patternFill>
    </fill>
    <fill>
      <patternFill patternType="solid">
        <fgColor rgb="FFFF99FF"/>
        <bgColor indexed="64"/>
      </patternFill>
    </fill>
    <fill>
      <patternFill patternType="solid">
        <fgColor rgb="FFFFFFCC"/>
        <bgColor indexed="64"/>
      </patternFill>
    </fill>
    <fill>
      <patternFill patternType="solid">
        <fgColor theme="5" tint="0.59999389629810485"/>
        <bgColor indexed="64"/>
      </patternFill>
    </fill>
    <fill>
      <patternFill patternType="solid">
        <fgColor rgb="FFFF0000"/>
        <bgColor indexed="64"/>
      </patternFill>
    </fill>
  </fills>
  <borders count="88">
    <border>
      <left/>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hair">
        <color indexed="64"/>
      </left>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thick">
        <color indexed="64"/>
      </left>
      <right style="hair">
        <color indexed="64"/>
      </right>
      <top style="thin">
        <color indexed="64"/>
      </top>
      <bottom style="thin">
        <color indexed="64"/>
      </bottom>
      <diagonal/>
    </border>
    <border>
      <left style="thick">
        <color indexed="64"/>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diagonal/>
    </border>
    <border>
      <left style="thin">
        <color indexed="64"/>
      </left>
      <right/>
      <top style="thin">
        <color indexed="64"/>
      </top>
      <bottom/>
      <diagonal/>
    </border>
    <border>
      <left style="thick">
        <color indexed="64"/>
      </left>
      <right style="thick">
        <color indexed="64"/>
      </right>
      <top style="medium">
        <color indexed="64"/>
      </top>
      <bottom/>
      <diagonal/>
    </border>
    <border>
      <left style="thick">
        <color indexed="64"/>
      </left>
      <right style="thick">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left style="hair">
        <color indexed="64"/>
      </left>
      <right style="thin">
        <color indexed="64"/>
      </right>
      <top style="thick">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top/>
      <bottom style="thin">
        <color indexed="64"/>
      </bottom>
      <diagonal/>
    </border>
    <border>
      <left style="hair">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indexed="64"/>
      </left>
      <right style="thin">
        <color indexed="64"/>
      </right>
      <top style="hair">
        <color indexed="64"/>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s>
  <cellStyleXfs count="2">
    <xf numFmtId="0" fontId="0" fillId="0" borderId="0"/>
    <xf numFmtId="0" fontId="8" fillId="0" borderId="0"/>
  </cellStyleXfs>
  <cellXfs count="316">
    <xf numFmtId="0" fontId="0" fillId="0" borderId="0" xfId="0"/>
    <xf numFmtId="0" fontId="0" fillId="0" borderId="0" xfId="0" applyAlignment="1">
      <alignment horizontal="right"/>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0" fillId="2" borderId="4" xfId="0" applyFill="1" applyBorder="1" applyAlignment="1" applyProtection="1">
      <alignment horizontal="left" vertical="center"/>
      <protection locked="0"/>
    </xf>
    <xf numFmtId="0" fontId="0" fillId="3" borderId="0" xfId="0" applyFill="1" applyAlignment="1">
      <alignment horizontal="center" vertical="center"/>
    </xf>
    <xf numFmtId="0" fontId="0" fillId="4" borderId="0" xfId="0" applyFill="1" applyBorder="1" applyAlignment="1">
      <alignment vertical="center"/>
    </xf>
    <xf numFmtId="0" fontId="0" fillId="4" borderId="7" xfId="0" applyFill="1" applyBorder="1" applyAlignment="1">
      <alignment vertical="center"/>
    </xf>
    <xf numFmtId="0" fontId="0" fillId="0" borderId="8" xfId="0" applyBorder="1" applyAlignment="1">
      <alignment vertical="center"/>
    </xf>
    <xf numFmtId="0" fontId="8" fillId="0" borderId="0" xfId="0" applyFont="1" applyAlignment="1">
      <alignment horizontal="center" vertical="center"/>
    </xf>
    <xf numFmtId="0" fontId="3" fillId="0" borderId="0" xfId="0" applyFont="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center"/>
    </xf>
    <xf numFmtId="0" fontId="5" fillId="0" borderId="0" xfId="0" applyFont="1" applyAlignment="1"/>
    <xf numFmtId="0" fontId="5" fillId="0" borderId="8" xfId="0" applyFont="1" applyBorder="1" applyAlignment="1"/>
    <xf numFmtId="0" fontId="5" fillId="0" borderId="0" xfId="0" applyFont="1" applyBorder="1" applyAlignment="1"/>
    <xf numFmtId="0" fontId="6" fillId="0" borderId="0" xfId="0" applyFont="1" applyAlignment="1">
      <alignment vertical="center"/>
    </xf>
    <xf numFmtId="0" fontId="0" fillId="3" borderId="9" xfId="0" applyFill="1" applyBorder="1" applyAlignment="1">
      <alignment vertical="center"/>
    </xf>
    <xf numFmtId="0" fontId="0" fillId="3" borderId="7" xfId="0" applyFill="1" applyBorder="1" applyAlignment="1">
      <alignment vertical="center"/>
    </xf>
    <xf numFmtId="0" fontId="5" fillId="3" borderId="0" xfId="0" applyFont="1" applyFill="1" applyAlignment="1">
      <alignment vertical="center"/>
    </xf>
    <xf numFmtId="0" fontId="5" fillId="3" borderId="0" xfId="0" applyFont="1" applyFill="1" applyAlignment="1">
      <alignment horizontal="center" vertical="center"/>
    </xf>
    <xf numFmtId="0" fontId="3" fillId="3" borderId="0" xfId="0" applyFont="1" applyFill="1" applyAlignment="1">
      <alignment horizontal="center"/>
    </xf>
    <xf numFmtId="0" fontId="0" fillId="3" borderId="0" xfId="0" applyFill="1" applyBorder="1" applyAlignment="1">
      <alignment vertical="center"/>
    </xf>
    <xf numFmtId="0" fontId="3" fillId="3" borderId="0" xfId="0" applyFont="1" applyFill="1" applyBorder="1" applyAlignment="1">
      <alignment horizontal="center" vertical="center"/>
    </xf>
    <xf numFmtId="0" fontId="0" fillId="3" borderId="12" xfId="0" applyFill="1" applyBorder="1" applyAlignment="1">
      <alignment vertical="center"/>
    </xf>
    <xf numFmtId="0" fontId="0" fillId="3" borderId="13" xfId="0" applyFill="1" applyBorder="1" applyAlignment="1">
      <alignment vertical="center"/>
    </xf>
    <xf numFmtId="0" fontId="0" fillId="0" borderId="14" xfId="0" applyFill="1" applyBorder="1" applyAlignment="1" applyProtection="1">
      <alignment vertical="center"/>
      <protection locked="0"/>
    </xf>
    <xf numFmtId="0" fontId="0" fillId="0" borderId="15" xfId="0" applyFill="1" applyBorder="1" applyAlignment="1" applyProtection="1">
      <alignment vertical="center"/>
      <protection locked="0"/>
    </xf>
    <xf numFmtId="0" fontId="0" fillId="6" borderId="16" xfId="0" applyFill="1" applyBorder="1" applyAlignment="1">
      <alignment horizontal="center" vertical="center"/>
    </xf>
    <xf numFmtId="0" fontId="0" fillId="0" borderId="0" xfId="0" applyFill="1" applyBorder="1" applyAlignment="1">
      <alignment vertical="center"/>
    </xf>
    <xf numFmtId="0" fontId="15" fillId="6" borderId="18" xfId="0" applyFont="1" applyFill="1" applyBorder="1" applyAlignment="1">
      <alignment horizontal="center" vertical="center"/>
    </xf>
    <xf numFmtId="0" fontId="0" fillId="7" borderId="0" xfId="0" applyFill="1" applyAlignment="1">
      <alignment vertical="center"/>
    </xf>
    <xf numFmtId="0" fontId="12" fillId="7" borderId="2" xfId="1" applyFont="1" applyFill="1" applyBorder="1" applyProtection="1"/>
    <xf numFmtId="0" fontId="12" fillId="7" borderId="19" xfId="1" applyFont="1" applyFill="1" applyBorder="1" applyAlignment="1" applyProtection="1">
      <alignment horizontal="left"/>
    </xf>
    <xf numFmtId="0" fontId="13" fillId="7" borderId="6" xfId="0" applyFont="1" applyFill="1" applyBorder="1" applyAlignment="1">
      <alignment vertical="center"/>
    </xf>
    <xf numFmtId="0" fontId="0" fillId="7" borderId="10" xfId="0" applyFill="1" applyBorder="1" applyAlignment="1">
      <alignment vertical="center"/>
    </xf>
    <xf numFmtId="0" fontId="12" fillId="7" borderId="11" xfId="1" applyFont="1" applyFill="1" applyBorder="1" applyProtection="1"/>
    <xf numFmtId="0" fontId="13" fillId="7" borderId="0" xfId="0" applyFont="1" applyFill="1" applyBorder="1" applyAlignment="1">
      <alignment vertical="center"/>
    </xf>
    <xf numFmtId="0" fontId="0" fillId="7" borderId="7" xfId="0" applyFill="1" applyBorder="1" applyAlignment="1">
      <alignment vertical="center"/>
    </xf>
    <xf numFmtId="0" fontId="12" fillId="7" borderId="20" xfId="1" applyFont="1" applyFill="1" applyBorder="1" applyProtection="1"/>
    <xf numFmtId="0" fontId="12" fillId="7" borderId="21" xfId="1" applyFont="1" applyFill="1" applyBorder="1" applyAlignment="1" applyProtection="1">
      <alignment horizontal="left"/>
    </xf>
    <xf numFmtId="0" fontId="12" fillId="7" borderId="22" xfId="1" applyFont="1" applyFill="1" applyBorder="1" applyProtection="1"/>
    <xf numFmtId="0" fontId="12" fillId="7" borderId="19" xfId="1" applyFont="1" applyFill="1" applyBorder="1" applyProtection="1"/>
    <xf numFmtId="0" fontId="13" fillId="7" borderId="12" xfId="0" applyFont="1" applyFill="1" applyBorder="1" applyAlignment="1">
      <alignment vertical="center"/>
    </xf>
    <xf numFmtId="0" fontId="0" fillId="7" borderId="13" xfId="0" applyFill="1" applyBorder="1" applyAlignment="1">
      <alignment vertical="center"/>
    </xf>
    <xf numFmtId="0" fontId="0" fillId="3" borderId="2" xfId="0" applyFill="1" applyBorder="1" applyAlignment="1">
      <alignment horizontal="center" vertical="center"/>
    </xf>
    <xf numFmtId="0" fontId="0" fillId="3" borderId="11" xfId="0" applyFill="1" applyBorder="1" applyAlignment="1">
      <alignment horizontal="center" vertical="center"/>
    </xf>
    <xf numFmtId="0" fontId="11" fillId="3" borderId="11" xfId="0" applyFont="1" applyFill="1" applyBorder="1" applyAlignment="1">
      <alignment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4" borderId="6" xfId="0" applyFill="1" applyBorder="1" applyAlignment="1">
      <alignment vertical="center"/>
    </xf>
    <xf numFmtId="0" fontId="0" fillId="4" borderId="10" xfId="0" applyFill="1" applyBorder="1" applyAlignment="1">
      <alignment vertical="center"/>
    </xf>
    <xf numFmtId="0" fontId="4" fillId="4" borderId="11" xfId="0" applyFont="1" applyFill="1" applyBorder="1" applyAlignment="1">
      <alignment horizontal="center" vertical="center"/>
    </xf>
    <xf numFmtId="0" fontId="4" fillId="4" borderId="2" xfId="0" applyFont="1" applyFill="1" applyBorder="1" applyAlignment="1">
      <alignment horizontal="center" vertical="center"/>
    </xf>
    <xf numFmtId="0" fontId="0" fillId="2" borderId="26"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0" fillId="2" borderId="32" xfId="0" applyFill="1" applyBorder="1" applyAlignment="1" applyProtection="1">
      <alignment horizontal="left" vertical="center"/>
      <protection locked="0"/>
    </xf>
    <xf numFmtId="0" fontId="0" fillId="3" borderId="35" xfId="0" applyFill="1" applyBorder="1" applyAlignment="1">
      <alignment horizontal="right" vertical="center"/>
    </xf>
    <xf numFmtId="0" fontId="0" fillId="3" borderId="0" xfId="0" applyFill="1" applyAlignment="1">
      <alignment horizontal="right" vertical="center"/>
    </xf>
    <xf numFmtId="0" fontId="0" fillId="3" borderId="0" xfId="0" applyFill="1" applyAlignment="1"/>
    <xf numFmtId="0" fontId="7" fillId="0" borderId="0" xfId="0" applyFont="1" applyAlignment="1">
      <alignment horizontal="left" vertical="center"/>
    </xf>
    <xf numFmtId="0" fontId="1" fillId="0" borderId="0" xfId="0" applyFont="1" applyAlignment="1">
      <alignment horizontal="center" vertical="center"/>
    </xf>
    <xf numFmtId="0" fontId="1" fillId="0" borderId="17" xfId="0" applyFont="1" applyBorder="1" applyAlignment="1">
      <alignment horizontal="center" vertical="center"/>
    </xf>
    <xf numFmtId="0" fontId="13" fillId="0" borderId="0" xfId="0" applyFont="1" applyAlignment="1">
      <alignment horizontal="left" vertical="center"/>
    </xf>
    <xf numFmtId="0" fontId="20"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xf>
    <xf numFmtId="0" fontId="7" fillId="0" borderId="0" xfId="0" applyFont="1" applyFill="1" applyAlignment="1">
      <alignment horizontal="left" vertical="center"/>
    </xf>
    <xf numFmtId="0" fontId="7" fillId="0" borderId="0" xfId="0" quotePrefix="1" applyFont="1" applyFill="1" applyAlignment="1">
      <alignment horizontal="left" vertical="center"/>
    </xf>
    <xf numFmtId="0" fontId="21" fillId="0" borderId="0" xfId="0" applyFont="1" applyFill="1" applyAlignment="1">
      <alignment horizontal="left" vertical="center"/>
    </xf>
    <xf numFmtId="0" fontId="7" fillId="5" borderId="55" xfId="0" applyFont="1" applyFill="1" applyBorder="1" applyAlignment="1">
      <alignment horizontal="left" vertical="center"/>
    </xf>
    <xf numFmtId="0" fontId="1" fillId="0" borderId="56"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xf>
    <xf numFmtId="0" fontId="0" fillId="3" borderId="0" xfId="0" applyFill="1" applyAlignment="1">
      <alignment vertical="center"/>
    </xf>
    <xf numFmtId="0" fontId="6" fillId="0" borderId="0" xfId="0" quotePrefix="1" applyFont="1" applyAlignment="1">
      <alignment horizontal="left" vertical="center"/>
    </xf>
    <xf numFmtId="0" fontId="0" fillId="0" borderId="0" xfId="0" applyAlignment="1">
      <alignment vertical="center"/>
    </xf>
    <xf numFmtId="0" fontId="0" fillId="2" borderId="57"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7" fillId="0" borderId="0" xfId="0" applyFont="1" applyAlignment="1">
      <alignment horizontal="left" vertical="center"/>
    </xf>
    <xf numFmtId="0" fontId="0" fillId="0" borderId="0" xfId="0"/>
    <xf numFmtId="0" fontId="0" fillId="3" borderId="11" xfId="0" applyFill="1" applyBorder="1" applyAlignment="1">
      <alignment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8" fillId="0" borderId="0" xfId="0" applyFont="1" applyBorder="1"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49" fontId="0" fillId="2" borderId="28" xfId="0" applyNumberFormat="1" applyFill="1" applyBorder="1" applyAlignment="1" applyProtection="1">
      <alignment horizontal="center" vertical="center"/>
      <protection locked="0"/>
    </xf>
    <xf numFmtId="49" fontId="0" fillId="2" borderId="29" xfId="0" applyNumberFormat="1" applyFill="1" applyBorder="1" applyAlignment="1" applyProtection="1">
      <alignment horizontal="center" vertical="center"/>
      <protection locked="0"/>
    </xf>
    <xf numFmtId="49" fontId="0" fillId="2" borderId="61"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49" fontId="0" fillId="2" borderId="62" xfId="0" applyNumberFormat="1" applyFill="1" applyBorder="1" applyAlignment="1" applyProtection="1">
      <alignment horizontal="center" vertical="center"/>
      <protection locked="0"/>
    </xf>
    <xf numFmtId="49" fontId="0" fillId="2" borderId="33" xfId="0" applyNumberFormat="1" applyFill="1" applyBorder="1" applyAlignment="1" applyProtection="1">
      <alignment horizontal="center" vertical="center"/>
      <protection locked="0"/>
    </xf>
    <xf numFmtId="49" fontId="0" fillId="2" borderId="34" xfId="0" applyNumberFormat="1" applyFill="1" applyBorder="1" applyAlignment="1" applyProtection="1">
      <alignment horizontal="center" vertical="center"/>
      <protection locked="0"/>
    </xf>
    <xf numFmtId="49" fontId="0" fillId="2" borderId="63" xfId="0" applyNumberFormat="1" applyFill="1" applyBorder="1" applyAlignment="1" applyProtection="1">
      <alignment horizontal="center" vertical="center"/>
      <protection locked="0"/>
    </xf>
    <xf numFmtId="0" fontId="3" fillId="3" borderId="65" xfId="0" applyFont="1" applyFill="1" applyBorder="1" applyAlignment="1">
      <alignment horizontal="left" vertical="center"/>
    </xf>
    <xf numFmtId="0" fontId="4" fillId="9" borderId="0" xfId="0" applyFont="1" applyFill="1" applyAlignment="1">
      <alignment horizontal="left" vertical="center" indent="2"/>
    </xf>
    <xf numFmtId="0" fontId="3" fillId="9" borderId="0" xfId="0" applyFont="1" applyFill="1" applyAlignment="1">
      <alignment horizontal="center" shrinkToFit="1"/>
    </xf>
    <xf numFmtId="0" fontId="0" fillId="0" borderId="27" xfId="0" applyFill="1" applyBorder="1" applyAlignment="1" applyProtection="1">
      <alignment vertical="center"/>
      <protection locked="0"/>
    </xf>
    <xf numFmtId="0" fontId="0" fillId="0" borderId="32" xfId="0" applyFill="1" applyBorder="1" applyAlignment="1" applyProtection="1">
      <alignment vertical="center"/>
      <protection locked="0"/>
    </xf>
    <xf numFmtId="49" fontId="0" fillId="2" borderId="69" xfId="0" applyNumberFormat="1" applyFill="1" applyBorder="1" applyAlignment="1" applyProtection="1">
      <alignment horizontal="right" vertical="center" indent="1"/>
      <protection locked="0"/>
    </xf>
    <xf numFmtId="49" fontId="0" fillId="2" borderId="70" xfId="0" applyNumberFormat="1" applyFill="1" applyBorder="1" applyAlignment="1" applyProtection="1">
      <alignment horizontal="right" vertical="center" indent="1"/>
      <protection locked="0"/>
    </xf>
    <xf numFmtId="49" fontId="0" fillId="2" borderId="71" xfId="0" applyNumberFormat="1" applyFill="1" applyBorder="1" applyAlignment="1" applyProtection="1">
      <alignment horizontal="right" vertical="center" indent="1"/>
      <protection locked="0"/>
    </xf>
    <xf numFmtId="0" fontId="7" fillId="0" borderId="0" xfId="0" applyFont="1" applyAlignment="1">
      <alignment horizontal="left" vertical="center"/>
    </xf>
    <xf numFmtId="0" fontId="7" fillId="0" borderId="0" xfId="0" applyFont="1" applyFill="1" applyAlignment="1">
      <alignment horizontal="left" vertical="center"/>
    </xf>
    <xf numFmtId="0" fontId="0" fillId="0" borderId="0" xfId="0"/>
    <xf numFmtId="0" fontId="0" fillId="3" borderId="11" xfId="0" applyFill="1" applyBorder="1" applyAlignment="1">
      <alignment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0" borderId="41" xfId="0" applyFill="1" applyBorder="1" applyAlignment="1" applyProtection="1">
      <alignment vertical="center"/>
      <protection locked="0"/>
    </xf>
    <xf numFmtId="0" fontId="0" fillId="0" borderId="0" xfId="0" applyAlignment="1">
      <alignment horizontal="right" vertical="center"/>
    </xf>
    <xf numFmtId="0" fontId="4" fillId="0" borderId="0" xfId="0" applyFont="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7" fillId="9" borderId="0" xfId="0" applyFont="1" applyFill="1" applyAlignment="1">
      <alignment vertical="center"/>
    </xf>
    <xf numFmtId="0" fontId="7" fillId="9" borderId="0" xfId="0" applyFont="1" applyFill="1" applyAlignment="1">
      <alignment horizontal="left" vertical="center"/>
    </xf>
    <xf numFmtId="49" fontId="0" fillId="2" borderId="59" xfId="0" applyNumberFormat="1" applyFill="1" applyBorder="1" applyAlignment="1" applyProtection="1">
      <alignment horizontal="center" vertical="center" shrinkToFit="1"/>
      <protection locked="0"/>
    </xf>
    <xf numFmtId="49" fontId="0" fillId="2" borderId="60" xfId="0" applyNumberFormat="1" applyFill="1" applyBorder="1" applyAlignment="1" applyProtection="1">
      <alignment horizontal="center" vertical="center" shrinkToFit="1"/>
      <protection locked="0"/>
    </xf>
    <xf numFmtId="49" fontId="0" fillId="2" borderId="59" xfId="0" applyNumberFormat="1" applyFill="1" applyBorder="1" applyAlignment="1" applyProtection="1">
      <alignment horizontal="left" vertical="center" shrinkToFit="1"/>
      <protection locked="0"/>
    </xf>
    <xf numFmtId="49" fontId="0" fillId="2" borderId="18" xfId="0" applyNumberFormat="1" applyFill="1" applyBorder="1" applyAlignment="1" applyProtection="1">
      <alignment horizontal="left" vertical="center" shrinkToFit="1"/>
      <protection locked="0"/>
    </xf>
    <xf numFmtId="49" fontId="0" fillId="2" borderId="60" xfId="0" applyNumberFormat="1" applyFill="1" applyBorder="1" applyAlignment="1" applyProtection="1">
      <alignment horizontal="left" vertical="center" shrinkToFit="1"/>
      <protection locked="0"/>
    </xf>
    <xf numFmtId="0" fontId="24" fillId="11" borderId="67" xfId="0" applyFont="1" applyFill="1" applyBorder="1" applyAlignment="1">
      <alignment horizontal="center" vertical="center"/>
    </xf>
    <xf numFmtId="0" fontId="24" fillId="11" borderId="68" xfId="0" applyFont="1" applyFill="1" applyBorder="1" applyAlignment="1">
      <alignment horizontal="center" vertical="center"/>
    </xf>
    <xf numFmtId="0" fontId="7" fillId="0" borderId="0" xfId="0" applyFont="1" applyFill="1" applyBorder="1" applyAlignment="1">
      <alignment horizontal="left" vertical="center"/>
    </xf>
    <xf numFmtId="0" fontId="1" fillId="0" borderId="0" xfId="0" applyFont="1" applyFill="1" applyAlignment="1">
      <alignment horizontal="center" vertical="center"/>
    </xf>
    <xf numFmtId="0" fontId="0" fillId="12" borderId="6" xfId="0" applyFill="1" applyBorder="1" applyAlignment="1">
      <alignment vertical="center"/>
    </xf>
    <xf numFmtId="0" fontId="0" fillId="12" borderId="10" xfId="0" applyFill="1" applyBorder="1" applyAlignment="1">
      <alignment vertical="center"/>
    </xf>
    <xf numFmtId="0" fontId="0" fillId="12" borderId="0" xfId="0" applyFill="1" applyBorder="1" applyAlignment="1">
      <alignment vertical="center"/>
    </xf>
    <xf numFmtId="0" fontId="0" fillId="12" borderId="7" xfId="0" applyFill="1" applyBorder="1" applyAlignment="1">
      <alignment vertical="center"/>
    </xf>
    <xf numFmtId="0" fontId="4" fillId="12" borderId="11" xfId="0" applyFont="1" applyFill="1" applyBorder="1" applyAlignment="1">
      <alignment horizontal="center" vertical="center"/>
    </xf>
    <xf numFmtId="0" fontId="4" fillId="12" borderId="2" xfId="0" applyFont="1" applyFill="1" applyBorder="1" applyAlignment="1">
      <alignment horizontal="center" vertical="center"/>
    </xf>
    <xf numFmtId="0" fontId="0" fillId="0" borderId="73" xfId="0" applyFill="1" applyBorder="1" applyAlignment="1" applyProtection="1">
      <alignment vertical="center"/>
      <protection locked="0"/>
    </xf>
    <xf numFmtId="0" fontId="6" fillId="0" borderId="72" xfId="0" applyFont="1" applyFill="1" applyBorder="1" applyAlignment="1" applyProtection="1">
      <alignment horizontal="center" vertical="center"/>
      <protection locked="0"/>
    </xf>
    <xf numFmtId="0" fontId="0" fillId="0" borderId="74" xfId="0" applyFill="1" applyBorder="1" applyAlignment="1" applyProtection="1">
      <alignment vertical="center"/>
      <protection locked="0"/>
    </xf>
    <xf numFmtId="0" fontId="0" fillId="0" borderId="75" xfId="0" applyFill="1" applyBorder="1" applyAlignment="1" applyProtection="1">
      <alignment vertical="center"/>
      <protection locked="0"/>
    </xf>
    <xf numFmtId="0" fontId="7" fillId="0" borderId="0" xfId="0" applyFont="1" applyAlignment="1">
      <alignment horizontal="center" vertical="center"/>
    </xf>
    <xf numFmtId="0" fontId="7" fillId="0" borderId="80" xfId="0" applyFont="1" applyBorder="1" applyAlignment="1">
      <alignment horizontal="left" vertical="center"/>
    </xf>
    <xf numFmtId="0" fontId="7" fillId="0" borderId="16" xfId="0" applyFont="1" applyBorder="1" applyAlignment="1">
      <alignment horizontal="left" vertical="center"/>
    </xf>
    <xf numFmtId="0" fontId="7" fillId="0" borderId="83" xfId="0" applyFont="1" applyBorder="1" applyAlignment="1">
      <alignment horizontal="left" vertical="center"/>
    </xf>
    <xf numFmtId="0" fontId="7" fillId="0" borderId="16" xfId="0" applyFont="1" applyFill="1" applyBorder="1" applyAlignment="1">
      <alignment horizontal="left" vertical="center"/>
    </xf>
    <xf numFmtId="0" fontId="7" fillId="0" borderId="79"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0" xfId="0" applyFont="1" applyFill="1" applyAlignment="1">
      <alignment horizontal="center" vertical="center"/>
    </xf>
    <xf numFmtId="0" fontId="7" fillId="0" borderId="81" xfId="0" applyFont="1" applyFill="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left" vertical="center"/>
    </xf>
    <xf numFmtId="0" fontId="7" fillId="0" borderId="86" xfId="0" applyFont="1" applyBorder="1" applyAlignment="1">
      <alignment horizontal="center" vertical="center"/>
    </xf>
    <xf numFmtId="0" fontId="7" fillId="0" borderId="87" xfId="0" applyFont="1" applyBorder="1" applyAlignment="1">
      <alignment horizontal="left" vertical="center"/>
    </xf>
    <xf numFmtId="0" fontId="7" fillId="0" borderId="18" xfId="0" applyFont="1" applyBorder="1" applyAlignment="1">
      <alignment horizontal="center" vertical="center"/>
    </xf>
    <xf numFmtId="0" fontId="7" fillId="0" borderId="18" xfId="0" applyFont="1" applyBorder="1" applyAlignment="1">
      <alignment horizontal="left" vertical="center"/>
    </xf>
    <xf numFmtId="0" fontId="12" fillId="7" borderId="0" xfId="1" applyFont="1" applyFill="1" applyBorder="1" applyProtection="1"/>
    <xf numFmtId="0" fontId="12" fillId="7" borderId="22" xfId="1" applyFont="1" applyFill="1" applyBorder="1" applyAlignment="1" applyProtection="1">
      <alignment horizontal="left"/>
    </xf>
    <xf numFmtId="0" fontId="12" fillId="7" borderId="0" xfId="1" applyFont="1" applyFill="1" applyBorder="1" applyAlignment="1" applyProtection="1">
      <alignment horizontal="left"/>
    </xf>
    <xf numFmtId="0" fontId="0" fillId="7" borderId="0" xfId="0" applyFill="1" applyBorder="1" applyAlignment="1">
      <alignment vertical="center"/>
    </xf>
    <xf numFmtId="0" fontId="0" fillId="0" borderId="0" xfId="0" applyFill="1" applyBorder="1"/>
    <xf numFmtId="0" fontId="13" fillId="0" borderId="0" xfId="0" applyFont="1" applyFill="1" applyBorder="1"/>
    <xf numFmtId="0" fontId="13" fillId="0" borderId="0" xfId="0" applyFont="1" applyFill="1"/>
    <xf numFmtId="0" fontId="12" fillId="13" borderId="2" xfId="1" applyFont="1" applyFill="1" applyBorder="1" applyProtection="1"/>
    <xf numFmtId="0" fontId="12" fillId="13" borderId="19" xfId="1" applyFont="1" applyFill="1" applyBorder="1" applyProtection="1"/>
    <xf numFmtId="0" fontId="13" fillId="13" borderId="12" xfId="0" applyFont="1" applyFill="1" applyBorder="1" applyAlignment="1">
      <alignment vertical="center"/>
    </xf>
    <xf numFmtId="0" fontId="0" fillId="13" borderId="13" xfId="0" applyFill="1" applyBorder="1" applyAlignment="1">
      <alignment vertical="center"/>
    </xf>
    <xf numFmtId="0" fontId="12" fillId="13" borderId="0" xfId="1" applyFont="1" applyFill="1" applyBorder="1" applyProtection="1"/>
    <xf numFmtId="0" fontId="13" fillId="13" borderId="0" xfId="0" applyFont="1" applyFill="1" applyBorder="1" applyAlignment="1">
      <alignment vertical="center"/>
    </xf>
    <xf numFmtId="0" fontId="0" fillId="13" borderId="0" xfId="0" applyFill="1" applyBorder="1" applyAlignment="1">
      <alignment vertical="center"/>
    </xf>
    <xf numFmtId="0" fontId="0" fillId="13" borderId="0" xfId="0" applyFill="1" applyAlignment="1">
      <alignment vertical="center"/>
    </xf>
    <xf numFmtId="0" fontId="13" fillId="13" borderId="0" xfId="0" applyFont="1" applyFill="1" applyAlignment="1">
      <alignment vertical="center"/>
    </xf>
    <xf numFmtId="0" fontId="12" fillId="13" borderId="11" xfId="1" applyFont="1" applyFill="1" applyBorder="1" applyProtection="1"/>
    <xf numFmtId="0" fontId="12" fillId="13" borderId="19" xfId="1" applyFont="1" applyFill="1" applyBorder="1" applyAlignment="1" applyProtection="1">
      <alignment horizontal="left"/>
    </xf>
    <xf numFmtId="0" fontId="0" fillId="13" borderId="7" xfId="0" applyFill="1" applyBorder="1" applyAlignment="1">
      <alignment vertical="center"/>
    </xf>
    <xf numFmtId="0" fontId="0" fillId="13" borderId="11" xfId="0" applyFill="1" applyBorder="1" applyAlignment="1">
      <alignment vertical="center"/>
    </xf>
    <xf numFmtId="0" fontId="0" fillId="13" borderId="19" xfId="0" applyFill="1" applyBorder="1" applyAlignment="1">
      <alignment vertical="center"/>
    </xf>
    <xf numFmtId="0" fontId="0" fillId="0" borderId="0" xfId="0" applyFill="1" applyAlignment="1">
      <alignment vertical="center"/>
    </xf>
    <xf numFmtId="0" fontId="0" fillId="10" borderId="16" xfId="0" applyFill="1" applyBorder="1" applyAlignment="1">
      <alignment horizontal="center" vertical="center"/>
    </xf>
    <xf numFmtId="0" fontId="15" fillId="10" borderId="18" xfId="0" applyFont="1" applyFill="1" applyBorder="1" applyAlignment="1">
      <alignment horizontal="center" vertical="center"/>
    </xf>
    <xf numFmtId="0" fontId="7" fillId="0" borderId="0" xfId="0" applyFont="1" applyFill="1" applyAlignment="1">
      <alignment horizontal="left" vertical="center"/>
    </xf>
    <xf numFmtId="0" fontId="0" fillId="0" borderId="0" xfId="0"/>
    <xf numFmtId="0" fontId="20" fillId="0" borderId="0" xfId="0" applyFont="1" applyAlignment="1">
      <alignment horizontal="left" vertical="center"/>
    </xf>
    <xf numFmtId="0" fontId="7" fillId="0" borderId="0" xfId="0" applyFont="1" applyAlignment="1">
      <alignment horizontal="left" vertical="center"/>
    </xf>
    <xf numFmtId="0" fontId="7" fillId="5" borderId="76" xfId="0" applyFont="1" applyFill="1" applyBorder="1" applyAlignment="1">
      <alignment horizontal="center" vertical="center"/>
    </xf>
    <xf numFmtId="0" fontId="7" fillId="5" borderId="77" xfId="0" applyFont="1" applyFill="1" applyBorder="1" applyAlignment="1">
      <alignment horizontal="center" vertical="center"/>
    </xf>
    <xf numFmtId="0" fontId="7" fillId="0" borderId="78" xfId="0" applyFont="1" applyBorder="1" applyAlignment="1">
      <alignment horizontal="left" vertical="center"/>
    </xf>
    <xf numFmtId="0" fontId="22" fillId="0" borderId="0" xfId="0" applyFont="1" applyAlignment="1">
      <alignment horizontal="left" vertical="center" indent="3"/>
    </xf>
    <xf numFmtId="0" fontId="0" fillId="3" borderId="0" xfId="0" applyFill="1" applyBorder="1" applyAlignment="1">
      <alignment horizontal="right" vertical="center"/>
    </xf>
    <xf numFmtId="0" fontId="0" fillId="3" borderId="9" xfId="0" applyFill="1" applyBorder="1" applyAlignment="1">
      <alignment horizontal="right" vertical="center"/>
    </xf>
    <xf numFmtId="0" fontId="0" fillId="3" borderId="11" xfId="0" applyFill="1" applyBorder="1" applyAlignment="1">
      <alignment horizontal="right" vertical="center"/>
    </xf>
    <xf numFmtId="0" fontId="0" fillId="3" borderId="36" xfId="0" applyFill="1" applyBorder="1" applyAlignment="1">
      <alignment vertical="center"/>
    </xf>
    <xf numFmtId="0" fontId="0" fillId="3" borderId="11" xfId="0" applyFill="1" applyBorder="1" applyAlignment="1">
      <alignment vertical="center"/>
    </xf>
    <xf numFmtId="0" fontId="0" fillId="8" borderId="9" xfId="0" applyFill="1" applyBorder="1" applyAlignment="1">
      <alignment horizontal="right" vertical="center" indent="1"/>
    </xf>
    <xf numFmtId="0" fontId="0" fillId="8" borderId="0" xfId="0" applyFill="1" applyBorder="1" applyAlignment="1">
      <alignment horizontal="right" vertical="center" indent="1"/>
    </xf>
    <xf numFmtId="0" fontId="0" fillId="8" borderId="7" xfId="0" applyFill="1" applyBorder="1" applyAlignment="1">
      <alignment horizontal="right" vertical="center" indent="1"/>
    </xf>
    <xf numFmtId="0" fontId="6" fillId="8" borderId="11" xfId="0" applyFont="1" applyFill="1" applyBorder="1" applyAlignment="1">
      <alignment horizontal="right" vertical="center"/>
    </xf>
    <xf numFmtId="0" fontId="6" fillId="8" borderId="12" xfId="0" applyFont="1" applyFill="1" applyBorder="1" applyAlignment="1">
      <alignment horizontal="right" vertical="center"/>
    </xf>
    <xf numFmtId="0" fontId="6" fillId="8" borderId="13" xfId="0" applyFont="1" applyFill="1" applyBorder="1" applyAlignment="1">
      <alignment horizontal="right" vertical="center"/>
    </xf>
    <xf numFmtId="0" fontId="16" fillId="4" borderId="36"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3" xfId="0" applyFont="1" applyFill="1" applyBorder="1" applyAlignment="1">
      <alignment horizontal="center" vertical="center"/>
    </xf>
    <xf numFmtId="0" fontId="17" fillId="5" borderId="0" xfId="0" applyFont="1" applyFill="1" applyBorder="1" applyAlignment="1">
      <alignment vertical="center"/>
    </xf>
    <xf numFmtId="0" fontId="17" fillId="5" borderId="12" xfId="0" applyFont="1" applyFill="1" applyBorder="1" applyAlignment="1">
      <alignment vertical="center"/>
    </xf>
    <xf numFmtId="0" fontId="17" fillId="4" borderId="36" xfId="0" applyFont="1" applyFill="1" applyBorder="1" applyAlignment="1">
      <alignment horizontal="left" vertical="center"/>
    </xf>
    <xf numFmtId="0" fontId="17" fillId="4" borderId="6" xfId="0" applyFont="1" applyFill="1" applyBorder="1" applyAlignment="1">
      <alignment horizontal="left" vertical="center"/>
    </xf>
    <xf numFmtId="0" fontId="17" fillId="4" borderId="10" xfId="0" applyFont="1" applyFill="1" applyBorder="1" applyAlignment="1">
      <alignment horizontal="left" vertical="center"/>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0" xfId="0" applyFont="1" applyFill="1" applyBorder="1" applyAlignment="1">
      <alignment horizontal="left" vertical="center"/>
    </xf>
    <xf numFmtId="0" fontId="17" fillId="4" borderId="13" xfId="0" applyFont="1" applyFill="1" applyBorder="1" applyAlignment="1">
      <alignment horizontal="left" vertical="center"/>
    </xf>
    <xf numFmtId="0" fontId="17" fillId="4" borderId="36"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13" xfId="0" applyFont="1" applyFill="1" applyBorder="1" applyAlignment="1">
      <alignment horizontal="center" vertical="center"/>
    </xf>
    <xf numFmtId="0" fontId="18" fillId="4" borderId="36" xfId="0" applyFont="1" applyFill="1" applyBorder="1" applyAlignment="1">
      <alignment vertical="center"/>
    </xf>
    <xf numFmtId="0" fontId="18" fillId="4" borderId="6" xfId="0" applyFont="1" applyFill="1" applyBorder="1" applyAlignment="1">
      <alignment vertical="center"/>
    </xf>
    <xf numFmtId="0" fontId="18" fillId="4" borderId="9" xfId="0" applyFont="1" applyFill="1" applyBorder="1" applyAlignment="1">
      <alignment vertical="center"/>
    </xf>
    <xf numFmtId="0" fontId="18" fillId="4" borderId="0" xfId="0" applyFont="1" applyFill="1" applyBorder="1" applyAlignment="1">
      <alignment vertical="center"/>
    </xf>
    <xf numFmtId="0" fontId="19" fillId="4" borderId="36" xfId="0" applyFont="1" applyFill="1" applyBorder="1" applyAlignment="1">
      <alignment horizontal="left" vertical="center"/>
    </xf>
    <xf numFmtId="0" fontId="19" fillId="4" borderId="6" xfId="0" applyFont="1" applyFill="1" applyBorder="1" applyAlignment="1">
      <alignment horizontal="left" vertical="center"/>
    </xf>
    <xf numFmtId="0" fontId="19" fillId="4" borderId="10" xfId="0" applyFont="1" applyFill="1" applyBorder="1" applyAlignment="1">
      <alignment horizontal="left" vertical="center"/>
    </xf>
    <xf numFmtId="0" fontId="19" fillId="4" borderId="9" xfId="0" applyFont="1" applyFill="1" applyBorder="1" applyAlignment="1">
      <alignment horizontal="left" vertical="center"/>
    </xf>
    <xf numFmtId="0" fontId="19" fillId="4" borderId="0" xfId="0" applyFont="1" applyFill="1" applyBorder="1" applyAlignment="1">
      <alignment horizontal="left" vertical="center"/>
    </xf>
    <xf numFmtId="0" fontId="19" fillId="4" borderId="7" xfId="0" applyFont="1" applyFill="1" applyBorder="1" applyAlignment="1">
      <alignment horizontal="left" vertical="center"/>
    </xf>
    <xf numFmtId="0" fontId="6" fillId="8" borderId="9" xfId="0" applyFont="1" applyFill="1" applyBorder="1" applyAlignment="1">
      <alignment vertical="center"/>
    </xf>
    <xf numFmtId="0" fontId="6" fillId="8" borderId="0" xfId="0" applyFont="1" applyFill="1" applyBorder="1" applyAlignment="1">
      <alignment vertical="center"/>
    </xf>
    <xf numFmtId="0" fontId="6" fillId="8" borderId="7" xfId="0" applyFont="1" applyFill="1" applyBorder="1" applyAlignment="1">
      <alignment vertical="center"/>
    </xf>
    <xf numFmtId="0" fontId="11" fillId="4" borderId="36" xfId="0" applyFont="1" applyFill="1" applyBorder="1" applyAlignment="1">
      <alignment vertical="center"/>
    </xf>
    <xf numFmtId="0" fontId="11" fillId="4" borderId="10" xfId="0" applyFont="1" applyFill="1" applyBorder="1" applyAlignment="1">
      <alignment vertical="center"/>
    </xf>
    <xf numFmtId="0" fontId="0" fillId="0" borderId="41" xfId="0" applyFill="1" applyBorder="1" applyAlignment="1" applyProtection="1">
      <alignment vertical="center"/>
      <protection locked="0"/>
    </xf>
    <xf numFmtId="0" fontId="0" fillId="0" borderId="42" xfId="0" applyFill="1" applyBorder="1" applyAlignment="1" applyProtection="1">
      <alignment vertical="center"/>
      <protection locked="0"/>
    </xf>
    <xf numFmtId="0" fontId="0" fillId="3" borderId="18" xfId="0" applyFill="1" applyBorder="1" applyAlignment="1">
      <alignment horizontal="center" vertical="center"/>
    </xf>
    <xf numFmtId="0" fontId="0" fillId="2" borderId="37"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6" fillId="8" borderId="9" xfId="0" applyFont="1" applyFill="1" applyBorder="1" applyAlignment="1">
      <alignment horizontal="left" vertical="center" indent="2"/>
    </xf>
    <xf numFmtId="0" fontId="6" fillId="8" borderId="0" xfId="0" applyFont="1" applyFill="1" applyBorder="1" applyAlignment="1">
      <alignment horizontal="left" vertical="center" indent="2"/>
    </xf>
    <xf numFmtId="0" fontId="6" fillId="8" borderId="7" xfId="0" applyFont="1" applyFill="1" applyBorder="1" applyAlignment="1">
      <alignment horizontal="left" vertical="center" indent="2"/>
    </xf>
    <xf numFmtId="0" fontId="0" fillId="10" borderId="0" xfId="0" applyFill="1" applyAlignment="1">
      <alignment horizontal="left" vertical="center" wrapText="1" indent="2"/>
    </xf>
    <xf numFmtId="49" fontId="0" fillId="2" borderId="60" xfId="0" applyNumberFormat="1" applyFill="1" applyBorder="1" applyAlignment="1" applyProtection="1">
      <alignment horizontal="center" vertical="center"/>
      <protection locked="0"/>
    </xf>
    <xf numFmtId="49" fontId="0" fillId="2" borderId="64" xfId="0" applyNumberFormat="1" applyFill="1" applyBorder="1" applyAlignment="1" applyProtection="1">
      <alignment horizontal="center" vertical="center"/>
      <protection locked="0"/>
    </xf>
    <xf numFmtId="49" fontId="0" fillId="2" borderId="59" xfId="0" applyNumberFormat="1" applyFill="1" applyBorder="1" applyAlignment="1" applyProtection="1">
      <alignment horizontal="center" vertical="center"/>
      <protection locked="0"/>
    </xf>
    <xf numFmtId="49" fontId="0" fillId="2" borderId="66" xfId="0" applyNumberFormat="1" applyFill="1" applyBorder="1" applyAlignment="1" applyProtection="1">
      <alignment horizontal="center" vertical="center"/>
      <protection locked="0"/>
    </xf>
    <xf numFmtId="0" fontId="3" fillId="9" borderId="0" xfId="0" applyFont="1" applyFill="1" applyBorder="1" applyAlignment="1">
      <alignment horizontal="center" shrinkToFit="1"/>
    </xf>
    <xf numFmtId="0" fontId="16" fillId="12" borderId="36" xfId="0" applyFont="1" applyFill="1" applyBorder="1" applyAlignment="1">
      <alignment horizontal="center" vertical="center"/>
    </xf>
    <xf numFmtId="0" fontId="16" fillId="12" borderId="10" xfId="0" applyFont="1" applyFill="1" applyBorder="1" applyAlignment="1">
      <alignment horizontal="center" vertical="center"/>
    </xf>
    <xf numFmtId="0" fontId="16" fillId="12" borderId="11" xfId="0" applyFont="1" applyFill="1" applyBorder="1" applyAlignment="1">
      <alignment horizontal="center" vertical="center"/>
    </xf>
    <xf numFmtId="0" fontId="16" fillId="12" borderId="13" xfId="0" applyFont="1" applyFill="1" applyBorder="1" applyAlignment="1">
      <alignment horizontal="center" vertical="center"/>
    </xf>
    <xf numFmtId="0" fontId="11" fillId="12" borderId="36" xfId="0" applyFont="1" applyFill="1" applyBorder="1" applyAlignment="1">
      <alignment vertical="center"/>
    </xf>
    <xf numFmtId="0" fontId="11" fillId="12" borderId="10" xfId="0" applyFont="1" applyFill="1" applyBorder="1" applyAlignment="1">
      <alignment vertical="center"/>
    </xf>
    <xf numFmtId="0" fontId="19" fillId="12" borderId="36" xfId="0" applyFont="1" applyFill="1" applyBorder="1" applyAlignment="1">
      <alignment horizontal="left" vertical="center"/>
    </xf>
    <xf numFmtId="0" fontId="19" fillId="12" borderId="6" xfId="0" applyFont="1" applyFill="1" applyBorder="1" applyAlignment="1">
      <alignment horizontal="left" vertical="center"/>
    </xf>
    <xf numFmtId="0" fontId="19" fillId="12" borderId="10" xfId="0" applyFont="1" applyFill="1" applyBorder="1" applyAlignment="1">
      <alignment horizontal="left" vertical="center"/>
    </xf>
    <xf numFmtId="0" fontId="19" fillId="12" borderId="9" xfId="0" applyFont="1" applyFill="1" applyBorder="1" applyAlignment="1">
      <alignment horizontal="left" vertical="center"/>
    </xf>
    <xf numFmtId="0" fontId="19" fillId="12" borderId="0" xfId="0" applyFont="1" applyFill="1" applyBorder="1" applyAlignment="1">
      <alignment horizontal="left" vertical="center"/>
    </xf>
    <xf numFmtId="0" fontId="19" fillId="12" borderId="7" xfId="0" applyFont="1" applyFill="1" applyBorder="1" applyAlignment="1">
      <alignment horizontal="left" vertical="center"/>
    </xf>
    <xf numFmtId="0" fontId="18" fillId="12" borderId="36" xfId="0" applyFont="1" applyFill="1" applyBorder="1" applyAlignment="1">
      <alignment vertical="center"/>
    </xf>
    <xf numFmtId="0" fontId="18" fillId="12" borderId="6" xfId="0" applyFont="1" applyFill="1" applyBorder="1" applyAlignment="1">
      <alignment vertical="center"/>
    </xf>
    <xf numFmtId="0" fontId="18" fillId="12" borderId="9" xfId="0" applyFont="1" applyFill="1" applyBorder="1" applyAlignment="1">
      <alignment vertical="center"/>
    </xf>
    <xf numFmtId="0" fontId="18" fillId="12" borderId="0" xfId="0" applyFont="1" applyFill="1" applyBorder="1" applyAlignment="1">
      <alignment vertical="center"/>
    </xf>
    <xf numFmtId="0" fontId="17" fillId="12" borderId="36" xfId="0" applyFont="1" applyFill="1" applyBorder="1" applyAlignment="1">
      <alignment horizontal="left" vertical="center"/>
    </xf>
    <xf numFmtId="0" fontId="17" fillId="12" borderId="6" xfId="0" applyFont="1" applyFill="1" applyBorder="1" applyAlignment="1">
      <alignment horizontal="left" vertical="center"/>
    </xf>
    <xf numFmtId="0" fontId="17" fillId="12" borderId="10" xfId="0" applyFont="1" applyFill="1" applyBorder="1" applyAlignment="1">
      <alignment horizontal="left" vertical="center"/>
    </xf>
    <xf numFmtId="0" fontId="17" fillId="12" borderId="11" xfId="0" applyFont="1" applyFill="1" applyBorder="1" applyAlignment="1">
      <alignment horizontal="left" vertical="center"/>
    </xf>
    <xf numFmtId="0" fontId="17" fillId="12" borderId="12" xfId="0" applyFont="1" applyFill="1" applyBorder="1" applyAlignment="1">
      <alignment horizontal="left" vertical="center"/>
    </xf>
    <xf numFmtId="0" fontId="17" fillId="12" borderId="0" xfId="0" applyFont="1" applyFill="1" applyBorder="1" applyAlignment="1">
      <alignment horizontal="left" vertical="center"/>
    </xf>
    <xf numFmtId="0" fontId="17" fillId="12" borderId="13" xfId="0" applyFont="1" applyFill="1" applyBorder="1" applyAlignment="1">
      <alignment horizontal="left" vertical="center"/>
    </xf>
    <xf numFmtId="0" fontId="17" fillId="12" borderId="36" xfId="0" applyFont="1" applyFill="1" applyBorder="1" applyAlignment="1">
      <alignment horizontal="center" vertical="center"/>
    </xf>
    <xf numFmtId="0" fontId="17" fillId="12" borderId="6" xfId="0" applyFont="1" applyFill="1" applyBorder="1" applyAlignment="1">
      <alignment horizontal="center" vertical="center"/>
    </xf>
    <xf numFmtId="0" fontId="17" fillId="12" borderId="10" xfId="0" applyFont="1" applyFill="1" applyBorder="1" applyAlignment="1">
      <alignment horizontal="center" vertical="center"/>
    </xf>
    <xf numFmtId="0" fontId="17" fillId="12" borderId="11" xfId="0" applyFont="1" applyFill="1" applyBorder="1" applyAlignment="1">
      <alignment horizontal="center" vertical="center"/>
    </xf>
    <xf numFmtId="0" fontId="17" fillId="12" borderId="0" xfId="0" applyFont="1" applyFill="1" applyBorder="1" applyAlignment="1">
      <alignment horizontal="center" vertical="center"/>
    </xf>
    <xf numFmtId="0" fontId="17" fillId="12" borderId="13"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7" xfId="0" applyBorder="1" applyAlignment="1">
      <alignment horizontal="center" vertical="center"/>
    </xf>
    <xf numFmtId="0" fontId="9" fillId="0" borderId="36" xfId="0" applyFont="1" applyBorder="1" applyAlignment="1">
      <alignment horizontal="left" vertical="center"/>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0" fillId="0" borderId="43" xfId="0" applyBorder="1" applyAlignment="1">
      <alignment horizontal="center" vertical="center"/>
    </xf>
    <xf numFmtId="0" fontId="0" fillId="0" borderId="44" xfId="0" applyBorder="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3" fillId="0" borderId="0" xfId="0" applyFont="1" applyBorder="1" applyAlignment="1">
      <alignment vertical="center"/>
    </xf>
    <xf numFmtId="0" fontId="0" fillId="0" borderId="0" xfId="0" applyAlignment="1">
      <alignment horizontal="left" vertical="center"/>
    </xf>
    <xf numFmtId="0" fontId="0" fillId="0" borderId="47" xfId="0" applyBorder="1" applyAlignment="1">
      <alignment horizontal="center" vertical="center"/>
    </xf>
    <xf numFmtId="0" fontId="0" fillId="0" borderId="48" xfId="0"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right" vertical="center"/>
    </xf>
    <xf numFmtId="0" fontId="0" fillId="0" borderId="0"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10" fillId="0" borderId="0" xfId="0" applyFont="1" applyAlignment="1">
      <alignment horizontal="center" vertical="center"/>
    </xf>
    <xf numFmtId="0" fontId="4" fillId="0" borderId="0" xfId="0" applyFont="1" applyBorder="1" applyAlignment="1">
      <alignment horizontal="left" vertical="center"/>
    </xf>
  </cellXfs>
  <cellStyles count="2">
    <cellStyle name="標準" xfId="0" builtinId="0"/>
    <cellStyle name="標準_H8HARU" xfId="1"/>
  </cellStyles>
  <dxfs count="8">
    <dxf>
      <font>
        <color theme="0"/>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99FF"/>
      <color rgb="FFFFFFCC"/>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142875</xdr:colOff>
      <xdr:row>57</xdr:row>
      <xdr:rowOff>171450</xdr:rowOff>
    </xdr:from>
    <xdr:to>
      <xdr:col>25</xdr:col>
      <xdr:colOff>76200</xdr:colOff>
      <xdr:row>68</xdr:row>
      <xdr:rowOff>76200</xdr:rowOff>
    </xdr:to>
    <xdr:sp macro="" textlink="">
      <xdr:nvSpPr>
        <xdr:cNvPr id="3119" name="Rectangle 1"/>
        <xdr:cNvSpPr>
          <a:spLocks noChangeArrowheads="1"/>
        </xdr:cNvSpPr>
      </xdr:nvSpPr>
      <xdr:spPr bwMode="auto">
        <a:xfrm>
          <a:off x="142875" y="9182100"/>
          <a:ext cx="6600825" cy="1685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47</xdr:row>
      <xdr:rowOff>28575</xdr:rowOff>
    </xdr:from>
    <xdr:to>
      <xdr:col>13</xdr:col>
      <xdr:colOff>0</xdr:colOff>
      <xdr:row>48</xdr:row>
      <xdr:rowOff>66675</xdr:rowOff>
    </xdr:to>
    <xdr:sp macro="" textlink="">
      <xdr:nvSpPr>
        <xdr:cNvPr id="3074" name="Text Box 2"/>
        <xdr:cNvSpPr txBox="1">
          <a:spLocks noChangeArrowheads="1"/>
        </xdr:cNvSpPr>
      </xdr:nvSpPr>
      <xdr:spPr bwMode="auto">
        <a:xfrm>
          <a:off x="276225" y="7353300"/>
          <a:ext cx="3190875"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大会要項に記載の締切日（ </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水</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）までに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238126</xdr:colOff>
      <xdr:row>11</xdr:row>
      <xdr:rowOff>142875</xdr:rowOff>
    </xdr:from>
    <xdr:to>
      <xdr:col>7</xdr:col>
      <xdr:colOff>2466975</xdr:colOff>
      <xdr:row>12</xdr:row>
      <xdr:rowOff>190500</xdr:rowOff>
    </xdr:to>
    <xdr:sp macro="" textlink="">
      <xdr:nvSpPr>
        <xdr:cNvPr id="1025" name="AutoShape 1"/>
        <xdr:cNvSpPr>
          <a:spLocks/>
        </xdr:cNvSpPr>
      </xdr:nvSpPr>
      <xdr:spPr bwMode="auto">
        <a:xfrm>
          <a:off x="3305176" y="3038475"/>
          <a:ext cx="2524124" cy="276225"/>
        </a:xfrm>
        <a:prstGeom prst="callout2">
          <a:avLst>
            <a:gd name="adj1" fmla="val 44828"/>
            <a:gd name="adj2" fmla="val -4356"/>
            <a:gd name="adj3" fmla="val 44828"/>
            <a:gd name="adj4" fmla="val -21366"/>
            <a:gd name="adj5" fmla="val 113795"/>
            <a:gd name="adj6" fmla="val -26009"/>
          </a:avLst>
        </a:prstGeom>
        <a:noFill/>
        <a:ln w="6350">
          <a:solidFill>
            <a:srgbClr xmlns:mc="http://schemas.openxmlformats.org/markup-compatibility/2006" xmlns:a14="http://schemas.microsoft.com/office/drawing/2010/main" val="000000" mc:Ignorable="a14" a14:legacySpreadsheetColorIndex="64"/>
          </a:solidFill>
          <a:miter lim="800000"/>
          <a:headEnd/>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horzOverflow="clip" wrap="square" lIns="0" tIns="36000" rIns="90000" bIns="46800" anchor="t" upright="1"/>
        <a:lstStyle/>
        <a:p>
          <a:pPr algn="l" rtl="0">
            <a:defRPr sz="1000"/>
          </a:pPr>
          <a:r>
            <a:rPr lang="ja-JP" altLang="en-US" sz="900" b="0" i="0" u="none" strike="noStrike" baseline="0">
              <a:solidFill>
                <a:srgbClr val="000000"/>
              </a:solidFill>
              <a:latin typeface="ＭＳ Ｐゴシック"/>
              <a:ea typeface="ＭＳ Ｐゴシック"/>
            </a:rPr>
            <a:t>数字で、西暦・和暦とも下２桁で入力してください</a:t>
          </a:r>
        </a:p>
      </xdr:txBody>
    </xdr:sp>
    <xdr:clientData/>
  </xdr:twoCellAnchor>
  <xdr:twoCellAnchor>
    <xdr:from>
      <xdr:col>2</xdr:col>
      <xdr:colOff>0</xdr:colOff>
      <xdr:row>9</xdr:row>
      <xdr:rowOff>95250</xdr:rowOff>
    </xdr:from>
    <xdr:to>
      <xdr:col>7</xdr:col>
      <xdr:colOff>904875</xdr:colOff>
      <xdr:row>10</xdr:row>
      <xdr:rowOff>57150</xdr:rowOff>
    </xdr:to>
    <xdr:sp macro="" textlink="">
      <xdr:nvSpPr>
        <xdr:cNvPr id="1027" name="AutoShape 3"/>
        <xdr:cNvSpPr>
          <a:spLocks/>
        </xdr:cNvSpPr>
      </xdr:nvSpPr>
      <xdr:spPr bwMode="auto">
        <a:xfrm flipV="1">
          <a:off x="1409700" y="2438400"/>
          <a:ext cx="2857500" cy="190500"/>
        </a:xfrm>
        <a:prstGeom prst="callout2">
          <a:avLst>
            <a:gd name="adj1" fmla="val 47824"/>
            <a:gd name="adj2" fmla="val -2389"/>
            <a:gd name="adj3" fmla="val 47824"/>
            <a:gd name="adj4" fmla="val -4181"/>
            <a:gd name="adj5" fmla="val 121736"/>
            <a:gd name="adj6" fmla="val -4481"/>
          </a:avLst>
        </a:prstGeom>
        <a:noFill/>
        <a:ln w="6350">
          <a:solidFill>
            <a:srgbClr xmlns:mc="http://schemas.openxmlformats.org/markup-compatibility/2006" xmlns:a14="http://schemas.microsoft.com/office/drawing/2010/main" val="000000" mc:Ignorable="a14" a14:legacySpreadsheetColorIndex="64"/>
          </a:solidFill>
          <a:miter lim="800000"/>
          <a:headEnd type="none" w="sm" len="sm"/>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0800" rIns="90000" bIns="10800" anchor="t" upright="1"/>
        <a:lstStyle/>
        <a:p>
          <a:pPr algn="l" rtl="0">
            <a:defRPr sz="1000"/>
          </a:pPr>
          <a:r>
            <a:rPr lang="ja-JP" altLang="en-US" sz="900" b="0" i="0" u="none" strike="noStrike" baseline="0">
              <a:solidFill>
                <a:srgbClr val="000000"/>
              </a:solidFill>
              <a:latin typeface="ＭＳ Ｐゴシック"/>
              <a:ea typeface="ＭＳ Ｐゴシック"/>
            </a:rPr>
            <a:t>学校対抗のベンチに入る監督の名前を入力してください。</a:t>
          </a:r>
        </a:p>
      </xdr:txBody>
    </xdr:sp>
    <xdr:clientData/>
  </xdr:twoCellAnchor>
  <xdr:twoCellAnchor>
    <xdr:from>
      <xdr:col>7</xdr:col>
      <xdr:colOff>2847975</xdr:colOff>
      <xdr:row>11</xdr:row>
      <xdr:rowOff>38100</xdr:rowOff>
    </xdr:from>
    <xdr:to>
      <xdr:col>8</xdr:col>
      <xdr:colOff>495300</xdr:colOff>
      <xdr:row>12</xdr:row>
      <xdr:rowOff>190500</xdr:rowOff>
    </xdr:to>
    <xdr:sp macro="" textlink="">
      <xdr:nvSpPr>
        <xdr:cNvPr id="4" name="AutoShape 1"/>
        <xdr:cNvSpPr>
          <a:spLocks/>
        </xdr:cNvSpPr>
      </xdr:nvSpPr>
      <xdr:spPr bwMode="auto">
        <a:xfrm>
          <a:off x="6210300" y="2933700"/>
          <a:ext cx="1581150" cy="381000"/>
        </a:xfrm>
        <a:prstGeom prst="callout2">
          <a:avLst>
            <a:gd name="adj1" fmla="val 54828"/>
            <a:gd name="adj2" fmla="val 99809"/>
            <a:gd name="adj3" fmla="val 54828"/>
            <a:gd name="adj4" fmla="val 110825"/>
            <a:gd name="adj5" fmla="val 100778"/>
            <a:gd name="adj6" fmla="val 117211"/>
          </a:avLst>
        </a:prstGeom>
        <a:noFill/>
        <a:ln w="6350">
          <a:solidFill>
            <a:srgbClr xmlns:mc="http://schemas.openxmlformats.org/markup-compatibility/2006" xmlns:a14="http://schemas.microsoft.com/office/drawing/2010/main" val="000000" mc:Ignorable="a14" a14:legacySpreadsheetColorIndex="64"/>
          </a:solidFill>
          <a:miter lim="800000"/>
          <a:headEnd/>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horzOverflow="clip" wrap="square" lIns="0" tIns="36000" rIns="90000" bIns="46800" anchor="t" upright="1"/>
        <a:lstStyle/>
        <a:p>
          <a:pPr algn="r" rtl="0">
            <a:defRPr sz="1000"/>
          </a:pPr>
          <a:r>
            <a:rPr lang="ja-JP" altLang="en-US" sz="900" b="0" i="0" u="none" strike="noStrike" baseline="0">
              <a:solidFill>
                <a:srgbClr val="000000"/>
              </a:solidFill>
              <a:latin typeface="ＭＳ Ｐゴシック"/>
              <a:ea typeface="ＭＳ Ｐゴシック"/>
            </a:rPr>
            <a:t>ハイフンは省略してください</a:t>
          </a:r>
          <a:r>
            <a:rPr lang="en-US" altLang="ja-JP" sz="900" b="0" i="0" u="none" strike="noStrike" baseline="0">
              <a:solidFill>
                <a:srgbClr val="000000"/>
              </a:solidFill>
              <a:latin typeface="ＭＳ Ｐゴシック"/>
              <a:ea typeface="ＭＳ Ｐゴシック"/>
            </a:rPr>
            <a:t/>
          </a:r>
          <a:br>
            <a:rPr lang="en-US" altLang="ja-JP" sz="900" b="0" i="0" u="none" strike="noStrike" baseline="0">
              <a:solidFill>
                <a:srgbClr val="000000"/>
              </a:solidFill>
              <a:latin typeface="ＭＳ Ｐゴシック"/>
              <a:ea typeface="ＭＳ Ｐゴシック"/>
            </a:rPr>
          </a:br>
          <a:r>
            <a:rPr lang="en-US" altLang="ja-JP" sz="900" b="0" i="0" u="none" strike="noStrike" baseline="0">
              <a:solidFill>
                <a:srgbClr val="000000"/>
              </a:solidFill>
              <a:latin typeface="ＭＳ Ｐゴシック"/>
              <a:ea typeface="ＭＳ Ｐゴシック"/>
            </a:rPr>
            <a:t>075-123-4567</a:t>
          </a:r>
          <a:r>
            <a:rPr lang="ja-JP" altLang="en-US" sz="900" b="0" i="0" u="none" strike="noStrike" baseline="0">
              <a:solidFill>
                <a:srgbClr val="000000"/>
              </a:solidFill>
              <a:latin typeface="ＭＳ Ｐゴシック"/>
              <a:ea typeface="ＭＳ Ｐゴシック"/>
            </a:rPr>
            <a:t> → </a:t>
          </a:r>
          <a:r>
            <a:rPr lang="en-US" altLang="ja-JP" sz="900" b="0" i="0" u="none" strike="noStrike" baseline="0">
              <a:solidFill>
                <a:srgbClr val="000000"/>
              </a:solidFill>
              <a:latin typeface="ＭＳ Ｐゴシック"/>
              <a:ea typeface="ＭＳ Ｐゴシック"/>
            </a:rPr>
            <a:t>0751234567</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xdr:col>
      <xdr:colOff>495300</xdr:colOff>
      <xdr:row>3</xdr:row>
      <xdr:rowOff>76200</xdr:rowOff>
    </xdr:from>
    <xdr:to>
      <xdr:col>7</xdr:col>
      <xdr:colOff>238125</xdr:colOff>
      <xdr:row>3</xdr:row>
      <xdr:rowOff>276225</xdr:rowOff>
    </xdr:to>
    <xdr:sp macro="" textlink="">
      <xdr:nvSpPr>
        <xdr:cNvPr id="6" name="AutoShape 3"/>
        <xdr:cNvSpPr>
          <a:spLocks/>
        </xdr:cNvSpPr>
      </xdr:nvSpPr>
      <xdr:spPr bwMode="auto">
        <a:xfrm flipV="1">
          <a:off x="1905000" y="819150"/>
          <a:ext cx="1695450" cy="200025"/>
        </a:xfrm>
        <a:prstGeom prst="callout2">
          <a:avLst>
            <a:gd name="adj1" fmla="val 47824"/>
            <a:gd name="adj2" fmla="val -2389"/>
            <a:gd name="adj3" fmla="val 47824"/>
            <a:gd name="adj4" fmla="val -9518"/>
            <a:gd name="adj5" fmla="val -54455"/>
            <a:gd name="adj6" fmla="val -14312"/>
          </a:avLst>
        </a:prstGeom>
        <a:noFill/>
        <a:ln w="6350">
          <a:solidFill>
            <a:srgbClr xmlns:mc="http://schemas.openxmlformats.org/markup-compatibility/2006" xmlns:a14="http://schemas.microsoft.com/office/drawing/2010/main" val="000000" mc:Ignorable="a14" a14:legacySpreadsheetColorIndex="64"/>
          </a:solidFill>
          <a:miter lim="800000"/>
          <a:headEnd type="none" w="sm" len="sm"/>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0800" rIns="90000" bIns="10800" anchor="t" upright="1"/>
        <a:lstStyle/>
        <a:p>
          <a:pPr algn="l" rtl="0">
            <a:defRPr sz="1000"/>
          </a:pPr>
          <a:r>
            <a:rPr lang="ja-JP" altLang="en-US" sz="900" b="0" i="0" u="none" strike="noStrike" baseline="0">
              <a:solidFill>
                <a:srgbClr val="000000"/>
              </a:solidFill>
              <a:latin typeface="ＭＳ Ｐゴシック"/>
              <a:ea typeface="ＭＳ Ｐゴシック"/>
            </a:rPr>
            <a:t>（「高等学校」は省略してください）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238126</xdr:colOff>
      <xdr:row>11</xdr:row>
      <xdr:rowOff>142875</xdr:rowOff>
    </xdr:from>
    <xdr:to>
      <xdr:col>7</xdr:col>
      <xdr:colOff>2466975</xdr:colOff>
      <xdr:row>12</xdr:row>
      <xdr:rowOff>190500</xdr:rowOff>
    </xdr:to>
    <xdr:sp macro="" textlink="">
      <xdr:nvSpPr>
        <xdr:cNvPr id="2" name="AutoShape 1"/>
        <xdr:cNvSpPr>
          <a:spLocks/>
        </xdr:cNvSpPr>
      </xdr:nvSpPr>
      <xdr:spPr bwMode="auto">
        <a:xfrm>
          <a:off x="3305176" y="3095625"/>
          <a:ext cx="2524124" cy="276225"/>
        </a:xfrm>
        <a:prstGeom prst="callout2">
          <a:avLst>
            <a:gd name="adj1" fmla="val 44828"/>
            <a:gd name="adj2" fmla="val -4356"/>
            <a:gd name="adj3" fmla="val 44828"/>
            <a:gd name="adj4" fmla="val -21366"/>
            <a:gd name="adj5" fmla="val 113795"/>
            <a:gd name="adj6" fmla="val -26009"/>
          </a:avLst>
        </a:prstGeom>
        <a:noFill/>
        <a:ln w="6350">
          <a:solidFill>
            <a:srgbClr xmlns:mc="http://schemas.openxmlformats.org/markup-compatibility/2006" xmlns:a14="http://schemas.microsoft.com/office/drawing/2010/main" val="000000" mc:Ignorable="a14" a14:legacySpreadsheetColorIndex="64"/>
          </a:solidFill>
          <a:miter lim="800000"/>
          <a:headEnd/>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horzOverflow="clip" wrap="square" lIns="0" tIns="36000" rIns="90000" bIns="46800" anchor="t" upright="1"/>
        <a:lstStyle/>
        <a:p>
          <a:pPr algn="l" rtl="0">
            <a:defRPr sz="1000"/>
          </a:pPr>
          <a:r>
            <a:rPr lang="ja-JP" altLang="en-US" sz="900" b="0" i="0" u="none" strike="noStrike" baseline="0">
              <a:solidFill>
                <a:srgbClr val="000000"/>
              </a:solidFill>
              <a:latin typeface="ＭＳ Ｐゴシック"/>
              <a:ea typeface="ＭＳ Ｐゴシック"/>
            </a:rPr>
            <a:t>数字で、西暦・和暦とも下２桁で入力してください</a:t>
          </a:r>
        </a:p>
      </xdr:txBody>
    </xdr:sp>
    <xdr:clientData/>
  </xdr:twoCellAnchor>
  <xdr:twoCellAnchor>
    <xdr:from>
      <xdr:col>2</xdr:col>
      <xdr:colOff>0</xdr:colOff>
      <xdr:row>9</xdr:row>
      <xdr:rowOff>95250</xdr:rowOff>
    </xdr:from>
    <xdr:to>
      <xdr:col>7</xdr:col>
      <xdr:colOff>904875</xdr:colOff>
      <xdr:row>10</xdr:row>
      <xdr:rowOff>57150</xdr:rowOff>
    </xdr:to>
    <xdr:sp macro="" textlink="">
      <xdr:nvSpPr>
        <xdr:cNvPr id="3" name="AutoShape 3"/>
        <xdr:cNvSpPr>
          <a:spLocks/>
        </xdr:cNvSpPr>
      </xdr:nvSpPr>
      <xdr:spPr bwMode="auto">
        <a:xfrm flipV="1">
          <a:off x="1409700" y="2552700"/>
          <a:ext cx="2857500" cy="228600"/>
        </a:xfrm>
        <a:prstGeom prst="callout2">
          <a:avLst>
            <a:gd name="adj1" fmla="val 47824"/>
            <a:gd name="adj2" fmla="val -2389"/>
            <a:gd name="adj3" fmla="val 47824"/>
            <a:gd name="adj4" fmla="val -4181"/>
            <a:gd name="adj5" fmla="val 121736"/>
            <a:gd name="adj6" fmla="val -4481"/>
          </a:avLst>
        </a:prstGeom>
        <a:noFill/>
        <a:ln w="6350">
          <a:solidFill>
            <a:srgbClr xmlns:mc="http://schemas.openxmlformats.org/markup-compatibility/2006" xmlns:a14="http://schemas.microsoft.com/office/drawing/2010/main" val="000000" mc:Ignorable="a14" a14:legacySpreadsheetColorIndex="64"/>
          </a:solidFill>
          <a:miter lim="800000"/>
          <a:headEnd type="none" w="sm" len="sm"/>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0800" rIns="90000" bIns="10800" anchor="t" upright="1"/>
        <a:lstStyle/>
        <a:p>
          <a:pPr algn="l" rtl="0">
            <a:defRPr sz="1000"/>
          </a:pPr>
          <a:r>
            <a:rPr lang="ja-JP" altLang="en-US" sz="900" b="0" i="0" u="none" strike="noStrike" baseline="0">
              <a:solidFill>
                <a:srgbClr val="000000"/>
              </a:solidFill>
              <a:latin typeface="ＭＳ Ｐゴシック"/>
              <a:ea typeface="ＭＳ Ｐゴシック"/>
            </a:rPr>
            <a:t>学校対抗のベンチに入る監督の名前を入力してください。</a:t>
          </a:r>
        </a:p>
      </xdr:txBody>
    </xdr:sp>
    <xdr:clientData/>
  </xdr:twoCellAnchor>
  <xdr:twoCellAnchor>
    <xdr:from>
      <xdr:col>7</xdr:col>
      <xdr:colOff>2847975</xdr:colOff>
      <xdr:row>11</xdr:row>
      <xdr:rowOff>38100</xdr:rowOff>
    </xdr:from>
    <xdr:to>
      <xdr:col>8</xdr:col>
      <xdr:colOff>495300</xdr:colOff>
      <xdr:row>12</xdr:row>
      <xdr:rowOff>190500</xdr:rowOff>
    </xdr:to>
    <xdr:sp macro="" textlink="">
      <xdr:nvSpPr>
        <xdr:cNvPr id="4" name="AutoShape 1"/>
        <xdr:cNvSpPr>
          <a:spLocks/>
        </xdr:cNvSpPr>
      </xdr:nvSpPr>
      <xdr:spPr bwMode="auto">
        <a:xfrm>
          <a:off x="6210300" y="2990850"/>
          <a:ext cx="923925" cy="381000"/>
        </a:xfrm>
        <a:prstGeom prst="callout2">
          <a:avLst>
            <a:gd name="adj1" fmla="val 54828"/>
            <a:gd name="adj2" fmla="val 99809"/>
            <a:gd name="adj3" fmla="val 54828"/>
            <a:gd name="adj4" fmla="val 110825"/>
            <a:gd name="adj5" fmla="val 100778"/>
            <a:gd name="adj6" fmla="val 117211"/>
          </a:avLst>
        </a:prstGeom>
        <a:noFill/>
        <a:ln w="6350">
          <a:solidFill>
            <a:srgbClr xmlns:mc="http://schemas.openxmlformats.org/markup-compatibility/2006" xmlns:a14="http://schemas.microsoft.com/office/drawing/2010/main" val="000000" mc:Ignorable="a14" a14:legacySpreadsheetColorIndex="64"/>
          </a:solidFill>
          <a:miter lim="800000"/>
          <a:headEnd/>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horzOverflow="clip" wrap="square" lIns="0" tIns="36000" rIns="90000" bIns="46800" anchor="t" upright="1"/>
        <a:lstStyle/>
        <a:p>
          <a:pPr algn="r" rtl="0">
            <a:defRPr sz="1000"/>
          </a:pPr>
          <a:r>
            <a:rPr lang="ja-JP" altLang="en-US" sz="900" b="0" i="0" u="none" strike="noStrike" baseline="0">
              <a:solidFill>
                <a:srgbClr val="000000"/>
              </a:solidFill>
              <a:latin typeface="ＭＳ Ｐゴシック"/>
              <a:ea typeface="ＭＳ Ｐゴシック"/>
            </a:rPr>
            <a:t>ハイフンは省略してください</a:t>
          </a:r>
          <a:r>
            <a:rPr lang="en-US" altLang="ja-JP" sz="900" b="0" i="0" u="none" strike="noStrike" baseline="0">
              <a:solidFill>
                <a:srgbClr val="000000"/>
              </a:solidFill>
              <a:latin typeface="ＭＳ Ｐゴシック"/>
              <a:ea typeface="ＭＳ Ｐゴシック"/>
            </a:rPr>
            <a:t/>
          </a:r>
          <a:br>
            <a:rPr lang="en-US" altLang="ja-JP" sz="900" b="0" i="0" u="none" strike="noStrike" baseline="0">
              <a:solidFill>
                <a:srgbClr val="000000"/>
              </a:solidFill>
              <a:latin typeface="ＭＳ Ｐゴシック"/>
              <a:ea typeface="ＭＳ Ｐゴシック"/>
            </a:rPr>
          </a:br>
          <a:r>
            <a:rPr lang="en-US" altLang="ja-JP" sz="900" b="0" i="0" u="none" strike="noStrike" baseline="0">
              <a:solidFill>
                <a:srgbClr val="000000"/>
              </a:solidFill>
              <a:latin typeface="ＭＳ Ｐゴシック"/>
              <a:ea typeface="ＭＳ Ｐゴシック"/>
            </a:rPr>
            <a:t>075-123-4567</a:t>
          </a:r>
          <a:r>
            <a:rPr lang="ja-JP" altLang="en-US" sz="900" b="0" i="0" u="none" strike="noStrike" baseline="0">
              <a:solidFill>
                <a:srgbClr val="000000"/>
              </a:solidFill>
              <a:latin typeface="ＭＳ Ｐゴシック"/>
              <a:ea typeface="ＭＳ Ｐゴシック"/>
            </a:rPr>
            <a:t> → </a:t>
          </a:r>
          <a:r>
            <a:rPr lang="en-US" altLang="ja-JP" sz="900" b="0" i="0" u="none" strike="noStrike" baseline="0">
              <a:solidFill>
                <a:srgbClr val="000000"/>
              </a:solidFill>
              <a:latin typeface="ＭＳ Ｐゴシック"/>
              <a:ea typeface="ＭＳ Ｐゴシック"/>
            </a:rPr>
            <a:t>0751234567</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xdr:col>
      <xdr:colOff>495300</xdr:colOff>
      <xdr:row>3</xdr:row>
      <xdr:rowOff>76200</xdr:rowOff>
    </xdr:from>
    <xdr:to>
      <xdr:col>7</xdr:col>
      <xdr:colOff>238125</xdr:colOff>
      <xdr:row>3</xdr:row>
      <xdr:rowOff>276225</xdr:rowOff>
    </xdr:to>
    <xdr:sp macro="" textlink="">
      <xdr:nvSpPr>
        <xdr:cNvPr id="5" name="AutoShape 3"/>
        <xdr:cNvSpPr>
          <a:spLocks/>
        </xdr:cNvSpPr>
      </xdr:nvSpPr>
      <xdr:spPr bwMode="auto">
        <a:xfrm flipV="1">
          <a:off x="1905000" y="819150"/>
          <a:ext cx="1695450" cy="200025"/>
        </a:xfrm>
        <a:prstGeom prst="callout2">
          <a:avLst>
            <a:gd name="adj1" fmla="val 47824"/>
            <a:gd name="adj2" fmla="val -2389"/>
            <a:gd name="adj3" fmla="val 47824"/>
            <a:gd name="adj4" fmla="val -9518"/>
            <a:gd name="adj5" fmla="val -54455"/>
            <a:gd name="adj6" fmla="val -14312"/>
          </a:avLst>
        </a:prstGeom>
        <a:noFill/>
        <a:ln w="6350">
          <a:solidFill>
            <a:srgbClr xmlns:mc="http://schemas.openxmlformats.org/markup-compatibility/2006" xmlns:a14="http://schemas.microsoft.com/office/drawing/2010/main" val="000000" mc:Ignorable="a14" a14:legacySpreadsheetColorIndex="64"/>
          </a:solidFill>
          <a:miter lim="800000"/>
          <a:headEnd type="none" w="sm" len="sm"/>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0800" rIns="90000" bIns="10800" anchor="t" upright="1"/>
        <a:lstStyle/>
        <a:p>
          <a:pPr algn="l" rtl="0">
            <a:defRPr sz="1000"/>
          </a:pPr>
          <a:r>
            <a:rPr lang="ja-JP" altLang="en-US" sz="900" b="0" i="0" u="none" strike="noStrike" baseline="0">
              <a:solidFill>
                <a:srgbClr val="000000"/>
              </a:solidFill>
              <a:latin typeface="ＭＳ Ｐゴシック"/>
              <a:ea typeface="ＭＳ Ｐゴシック"/>
            </a:rPr>
            <a:t>（「高等学校」は省略してください）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8"/>
  <sheetViews>
    <sheetView tabSelected="1" workbookViewId="0"/>
  </sheetViews>
  <sheetFormatPr defaultColWidth="3.5" defaultRowHeight="18.75" customHeight="1"/>
  <cols>
    <col min="1" max="1" width="3.5" style="70" customWidth="1"/>
    <col min="2" max="31" width="3.5" style="69"/>
    <col min="32" max="35" width="1" style="69" customWidth="1"/>
    <col min="36" max="37" width="3.5" style="69"/>
    <col min="38" max="38" width="6.625" style="148" customWidth="1"/>
    <col min="39" max="39" width="14" style="69" customWidth="1"/>
    <col min="40" max="40" width="3.5" style="69"/>
    <col min="41" max="41" width="6.625" style="148" customWidth="1"/>
    <col min="42" max="42" width="14" style="69" customWidth="1"/>
    <col min="43" max="43" width="3.5" style="69"/>
    <col min="44" max="44" width="6.625" style="148" customWidth="1"/>
    <col min="45" max="45" width="14" style="69" customWidth="1"/>
    <col min="46" max="16384" width="3.5" style="69"/>
  </cols>
  <sheetData>
    <row r="1" spans="1:54" ht="16.5" customHeight="1">
      <c r="D1" s="73" t="s">
        <v>212</v>
      </c>
    </row>
    <row r="2" spans="1:54" ht="24" customHeight="1">
      <c r="D2" s="72"/>
      <c r="R2" s="69" t="s">
        <v>187</v>
      </c>
      <c r="AL2" s="195" t="s">
        <v>290</v>
      </c>
      <c r="AM2" s="195"/>
      <c r="AN2" s="195"/>
      <c r="AO2" s="195"/>
      <c r="AP2" s="195"/>
      <c r="AQ2" s="195"/>
      <c r="AR2" s="195"/>
      <c r="AS2" s="195"/>
      <c r="AT2" s="195"/>
      <c r="AU2" s="195"/>
      <c r="AV2" s="195"/>
      <c r="AW2" s="195"/>
      <c r="AX2" s="195"/>
      <c r="AY2" s="195"/>
      <c r="AZ2" s="195"/>
      <c r="BA2" s="195"/>
      <c r="BB2" s="195"/>
    </row>
    <row r="3" spans="1:54" ht="17.25" customHeight="1"/>
    <row r="4" spans="1:54" ht="17.25" customHeight="1">
      <c r="A4" s="71">
        <v>1</v>
      </c>
      <c r="C4" s="190" t="s">
        <v>213</v>
      </c>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L4" s="153">
        <v>201</v>
      </c>
      <c r="AM4" s="149" t="s">
        <v>244</v>
      </c>
      <c r="AO4" s="153">
        <v>241</v>
      </c>
      <c r="AP4" s="149" t="s">
        <v>250</v>
      </c>
      <c r="AR4" s="153">
        <v>279</v>
      </c>
      <c r="AS4" s="149" t="s">
        <v>76</v>
      </c>
    </row>
    <row r="5" spans="1:54" ht="17.25" customHeight="1">
      <c r="AL5" s="154">
        <v>202</v>
      </c>
      <c r="AM5" s="150" t="s">
        <v>245</v>
      </c>
      <c r="AO5" s="154">
        <v>242</v>
      </c>
      <c r="AP5" s="150" t="s">
        <v>251</v>
      </c>
      <c r="AR5" s="154">
        <v>280</v>
      </c>
      <c r="AS5" s="150" t="s">
        <v>309</v>
      </c>
    </row>
    <row r="6" spans="1:54" ht="17.25" customHeight="1">
      <c r="D6" s="69" t="s">
        <v>191</v>
      </c>
      <c r="AL6" s="154">
        <v>203</v>
      </c>
      <c r="AM6" s="150" t="s">
        <v>246</v>
      </c>
      <c r="AO6" s="154">
        <v>243</v>
      </c>
      <c r="AP6" s="150" t="s">
        <v>252</v>
      </c>
      <c r="AR6" s="154">
        <v>281</v>
      </c>
      <c r="AS6" s="150" t="s">
        <v>276</v>
      </c>
    </row>
    <row r="7" spans="1:54" ht="17.25" customHeight="1">
      <c r="D7" s="191" t="s">
        <v>192</v>
      </c>
      <c r="E7" s="191"/>
      <c r="F7" s="191"/>
      <c r="G7" s="191"/>
      <c r="H7" s="191"/>
      <c r="I7" s="191"/>
      <c r="J7" s="191"/>
      <c r="K7" s="191"/>
      <c r="L7" s="191"/>
      <c r="M7" s="191"/>
      <c r="N7" s="191"/>
      <c r="O7" s="191"/>
      <c r="P7" s="191"/>
      <c r="Q7" s="191"/>
      <c r="R7" s="191"/>
      <c r="S7" s="191"/>
      <c r="T7" s="191"/>
      <c r="U7" s="191"/>
      <c r="V7" s="191"/>
      <c r="W7" s="191"/>
      <c r="X7" s="191"/>
      <c r="Y7" s="191"/>
      <c r="Z7" s="191"/>
      <c r="AL7" s="154">
        <v>204</v>
      </c>
      <c r="AM7" s="150" t="s">
        <v>23</v>
      </c>
      <c r="AO7" s="154">
        <v>244</v>
      </c>
      <c r="AP7" s="150" t="s">
        <v>253</v>
      </c>
      <c r="AR7" s="154">
        <v>282</v>
      </c>
      <c r="AS7" s="150" t="s">
        <v>310</v>
      </c>
    </row>
    <row r="8" spans="1:54" ht="17.25" customHeight="1">
      <c r="E8" s="191" t="s">
        <v>280</v>
      </c>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L8" s="154">
        <v>205</v>
      </c>
      <c r="AM8" s="150" t="s">
        <v>24</v>
      </c>
      <c r="AO8" s="154">
        <v>245</v>
      </c>
      <c r="AP8" s="150" t="s">
        <v>254</v>
      </c>
      <c r="AR8" s="154">
        <v>283</v>
      </c>
      <c r="AS8" s="150" t="s">
        <v>277</v>
      </c>
    </row>
    <row r="9" spans="1:54" ht="17.25" customHeight="1">
      <c r="E9" s="191" t="s">
        <v>182</v>
      </c>
      <c r="F9" s="191"/>
      <c r="G9" s="191"/>
      <c r="H9" s="191"/>
      <c r="I9" s="191"/>
      <c r="J9" s="191"/>
      <c r="K9" s="191"/>
      <c r="L9" s="191"/>
      <c r="M9" s="191"/>
      <c r="N9" s="191"/>
      <c r="O9" s="191"/>
      <c r="P9" s="191"/>
      <c r="Q9" s="191"/>
      <c r="R9" s="191"/>
      <c r="S9" s="191"/>
      <c r="T9" s="191"/>
      <c r="U9" s="191"/>
      <c r="V9" s="191"/>
      <c r="W9" s="191"/>
      <c r="X9" s="191"/>
      <c r="Y9" s="191"/>
      <c r="Z9" s="191"/>
      <c r="AL9" s="154">
        <v>206</v>
      </c>
      <c r="AM9" s="150" t="s">
        <v>247</v>
      </c>
      <c r="AO9" s="154">
        <v>246</v>
      </c>
      <c r="AP9" s="150" t="s">
        <v>255</v>
      </c>
      <c r="AR9" s="154">
        <v>284</v>
      </c>
      <c r="AS9" s="150" t="s">
        <v>278</v>
      </c>
    </row>
    <row r="10" spans="1:54" s="83" customFormat="1" ht="17.25" customHeight="1">
      <c r="A10" s="70"/>
      <c r="AL10" s="154">
        <v>207</v>
      </c>
      <c r="AM10" s="150" t="s">
        <v>248</v>
      </c>
      <c r="AO10" s="154">
        <v>247</v>
      </c>
      <c r="AP10" s="150" t="s">
        <v>256</v>
      </c>
      <c r="AR10" s="154">
        <v>285</v>
      </c>
      <c r="AS10" s="150" t="s">
        <v>279</v>
      </c>
    </row>
    <row r="11" spans="1:54" ht="17.25" customHeight="1">
      <c r="E11" s="191" t="s">
        <v>214</v>
      </c>
      <c r="F11" s="191"/>
      <c r="G11" s="191"/>
      <c r="H11" s="191"/>
      <c r="I11" s="191"/>
      <c r="J11" s="191"/>
      <c r="K11" s="191"/>
      <c r="L11" s="191"/>
      <c r="M11" s="191"/>
      <c r="N11" s="191"/>
      <c r="O11" s="191"/>
      <c r="P11" s="191"/>
      <c r="Q11" s="191"/>
      <c r="R11" s="191"/>
      <c r="S11" s="191"/>
      <c r="T11" s="191"/>
      <c r="U11" s="191"/>
      <c r="V11" s="191"/>
      <c r="W11" s="191"/>
      <c r="X11" s="191"/>
      <c r="Y11" s="191"/>
      <c r="Z11" s="191"/>
      <c r="AL11" s="154">
        <v>208</v>
      </c>
      <c r="AM11" s="150" t="s">
        <v>173</v>
      </c>
      <c r="AO11" s="154">
        <v>248</v>
      </c>
      <c r="AP11" s="150" t="s">
        <v>257</v>
      </c>
      <c r="AR11" s="154">
        <v>286</v>
      </c>
      <c r="AS11" s="150" t="s">
        <v>311</v>
      </c>
    </row>
    <row r="12" spans="1:54" ht="17.25" customHeight="1">
      <c r="D12" s="191" t="s">
        <v>179</v>
      </c>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L12" s="154">
        <v>209</v>
      </c>
      <c r="AM12" s="150" t="s">
        <v>313</v>
      </c>
      <c r="AO12" s="154">
        <v>249</v>
      </c>
      <c r="AP12" s="150" t="s">
        <v>26</v>
      </c>
      <c r="AR12" s="154">
        <v>287</v>
      </c>
      <c r="AS12" s="150" t="s">
        <v>289</v>
      </c>
    </row>
    <row r="13" spans="1:54" ht="17.25" customHeight="1">
      <c r="L13" s="75"/>
      <c r="M13" s="75" t="s">
        <v>196</v>
      </c>
      <c r="N13" s="75"/>
      <c r="O13" s="75"/>
      <c r="P13" s="75"/>
      <c r="Q13" s="75"/>
      <c r="R13" s="75"/>
      <c r="S13" s="75"/>
      <c r="T13" s="75"/>
      <c r="U13" s="75"/>
      <c r="V13" s="75"/>
      <c r="W13" s="75"/>
      <c r="X13" s="75"/>
      <c r="Y13" s="75"/>
      <c r="Z13" s="75"/>
      <c r="AL13" s="154">
        <v>210</v>
      </c>
      <c r="AM13" s="150" t="s">
        <v>249</v>
      </c>
      <c r="AO13" s="154">
        <v>250</v>
      </c>
      <c r="AP13" s="150" t="s">
        <v>258</v>
      </c>
      <c r="AR13" s="155">
        <v>288</v>
      </c>
      <c r="AS13" s="151" t="s">
        <v>312</v>
      </c>
    </row>
    <row r="14" spans="1:54" ht="17.25" customHeight="1">
      <c r="L14" s="75"/>
      <c r="M14" s="75" t="s">
        <v>197</v>
      </c>
      <c r="N14" s="75"/>
      <c r="O14" s="75"/>
      <c r="P14" s="75"/>
      <c r="Q14" s="75"/>
      <c r="R14" s="75"/>
      <c r="S14" s="75"/>
      <c r="T14" s="75"/>
      <c r="U14" s="75"/>
      <c r="V14" s="75"/>
      <c r="W14" s="75"/>
      <c r="X14" s="75"/>
      <c r="Y14" s="75"/>
      <c r="Z14" s="75"/>
      <c r="AL14" s="154">
        <v>211</v>
      </c>
      <c r="AM14" s="150" t="s">
        <v>282</v>
      </c>
      <c r="AO14" s="154">
        <v>251</v>
      </c>
      <c r="AP14" s="150" t="s">
        <v>259</v>
      </c>
    </row>
    <row r="15" spans="1:54" s="90" customFormat="1" ht="17.25" customHeight="1" thickBot="1">
      <c r="A15" s="70"/>
      <c r="L15" s="75"/>
      <c r="M15" s="75"/>
      <c r="N15" s="75"/>
      <c r="O15" s="75"/>
      <c r="P15" s="75"/>
      <c r="Q15" s="75"/>
      <c r="R15" s="75"/>
      <c r="S15" s="75"/>
      <c r="T15" s="75"/>
      <c r="U15" s="75"/>
      <c r="V15" s="75"/>
      <c r="W15" s="75"/>
      <c r="X15" s="75"/>
      <c r="Y15" s="75"/>
      <c r="Z15" s="75"/>
      <c r="AL15" s="154">
        <v>212</v>
      </c>
      <c r="AM15" s="150" t="s">
        <v>283</v>
      </c>
      <c r="AO15" s="154">
        <v>252</v>
      </c>
      <c r="AP15" s="150" t="s">
        <v>260</v>
      </c>
    </row>
    <row r="16" spans="1:54" s="81" customFormat="1" ht="17.25" customHeight="1" thickBot="1">
      <c r="A16" s="70"/>
      <c r="D16" s="79"/>
      <c r="F16" s="81" t="s">
        <v>206</v>
      </c>
      <c r="L16" s="75"/>
      <c r="M16" s="75"/>
      <c r="N16" s="75"/>
      <c r="O16" s="75"/>
      <c r="P16" s="75"/>
      <c r="Q16" s="75"/>
      <c r="R16" s="75"/>
      <c r="S16" s="75"/>
      <c r="T16" s="75"/>
      <c r="U16" s="75"/>
      <c r="V16" s="75"/>
      <c r="W16" s="75"/>
      <c r="X16" s="75"/>
      <c r="Y16" s="75"/>
      <c r="Z16" s="75"/>
      <c r="AL16" s="154">
        <v>213</v>
      </c>
      <c r="AM16" s="150" t="s">
        <v>281</v>
      </c>
      <c r="AO16" s="154">
        <v>253</v>
      </c>
      <c r="AP16" s="150" t="s">
        <v>261</v>
      </c>
      <c r="AR16" s="153">
        <v>215</v>
      </c>
      <c r="AS16" s="149" t="s">
        <v>291</v>
      </c>
    </row>
    <row r="17" spans="1:45" s="81" customFormat="1" ht="17.25" customHeight="1">
      <c r="A17" s="70"/>
      <c r="F17" s="81" t="s">
        <v>207</v>
      </c>
      <c r="L17" s="75"/>
      <c r="M17" s="75"/>
      <c r="N17" s="75"/>
      <c r="O17" s="75"/>
      <c r="P17" s="75"/>
      <c r="Q17" s="75"/>
      <c r="R17" s="75"/>
      <c r="S17" s="75"/>
      <c r="T17" s="75"/>
      <c r="U17" s="75"/>
      <c r="V17" s="75"/>
      <c r="W17" s="75"/>
      <c r="X17" s="75"/>
      <c r="Y17" s="75"/>
      <c r="Z17" s="75"/>
      <c r="AL17" s="154">
        <v>214</v>
      </c>
      <c r="AM17" s="150" t="s">
        <v>168</v>
      </c>
      <c r="AO17" s="154">
        <v>254</v>
      </c>
      <c r="AP17" s="150" t="s">
        <v>262</v>
      </c>
      <c r="AR17" s="154">
        <v>216</v>
      </c>
      <c r="AS17" s="150" t="s">
        <v>292</v>
      </c>
    </row>
    <row r="18" spans="1:45" s="90" customFormat="1" ht="17.25" customHeight="1">
      <c r="A18" s="70"/>
      <c r="L18" s="75"/>
      <c r="M18" s="75"/>
      <c r="N18" s="75"/>
      <c r="O18" s="75"/>
      <c r="P18" s="75"/>
      <c r="Q18" s="75"/>
      <c r="R18" s="75"/>
      <c r="S18" s="75"/>
      <c r="T18" s="75"/>
      <c r="U18" s="75"/>
      <c r="V18" s="75"/>
      <c r="W18" s="75"/>
      <c r="X18" s="75"/>
      <c r="Y18" s="75"/>
      <c r="Z18" s="75"/>
      <c r="AL18" s="154">
        <v>217</v>
      </c>
      <c r="AM18" s="150" t="s">
        <v>175</v>
      </c>
      <c r="AO18" s="154">
        <v>255</v>
      </c>
      <c r="AP18" s="150" t="s">
        <v>288</v>
      </c>
      <c r="AR18" s="154">
        <v>231</v>
      </c>
      <c r="AS18" s="150" t="s">
        <v>293</v>
      </c>
    </row>
    <row r="19" spans="1:45" s="90" customFormat="1" ht="17.25" customHeight="1">
      <c r="A19" s="70"/>
      <c r="AL19" s="154">
        <v>218</v>
      </c>
      <c r="AM19" s="150" t="s">
        <v>176</v>
      </c>
      <c r="AO19" s="157">
        <v>256</v>
      </c>
      <c r="AP19" s="152" t="s">
        <v>263</v>
      </c>
      <c r="AR19" s="154">
        <v>232</v>
      </c>
      <c r="AS19" s="150" t="s">
        <v>294</v>
      </c>
    </row>
    <row r="20" spans="1:45" s="90" customFormat="1" ht="17.25" customHeight="1">
      <c r="A20" s="70"/>
      <c r="E20" s="127" t="s">
        <v>230</v>
      </c>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L20" s="154">
        <v>219</v>
      </c>
      <c r="AM20" s="150" t="s">
        <v>177</v>
      </c>
      <c r="AO20" s="154">
        <v>257</v>
      </c>
      <c r="AP20" s="150" t="s">
        <v>264</v>
      </c>
      <c r="AR20" s="154">
        <v>234</v>
      </c>
      <c r="AS20" s="150" t="s">
        <v>295</v>
      </c>
    </row>
    <row r="21" spans="1:45" s="90" customFormat="1" ht="17.25" customHeight="1">
      <c r="A21" s="70"/>
      <c r="E21" s="127" t="s">
        <v>231</v>
      </c>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L21" s="154">
        <v>220</v>
      </c>
      <c r="AM21" s="150" t="s">
        <v>284</v>
      </c>
      <c r="AO21" s="154">
        <v>258</v>
      </c>
      <c r="AP21" s="150" t="s">
        <v>265</v>
      </c>
      <c r="AR21" s="155">
        <v>235</v>
      </c>
      <c r="AS21" s="151" t="s">
        <v>296</v>
      </c>
    </row>
    <row r="22" spans="1:45" s="90" customFormat="1" ht="17.25" customHeight="1">
      <c r="A22" s="70"/>
      <c r="E22" s="127" t="s">
        <v>348</v>
      </c>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L22" s="154">
        <v>221</v>
      </c>
      <c r="AM22" s="150" t="s">
        <v>169</v>
      </c>
      <c r="AO22" s="154">
        <v>259</v>
      </c>
      <c r="AP22" s="150" t="s">
        <v>201</v>
      </c>
    </row>
    <row r="23" spans="1:45" s="90" customFormat="1" ht="17.25" customHeight="1">
      <c r="A23" s="70"/>
      <c r="AL23" s="154">
        <v>222</v>
      </c>
      <c r="AM23" s="150" t="s">
        <v>208</v>
      </c>
      <c r="AO23" s="158">
        <v>260</v>
      </c>
      <c r="AP23" s="159" t="s">
        <v>27</v>
      </c>
      <c r="AR23" s="153">
        <v>289</v>
      </c>
      <c r="AS23" s="149" t="s">
        <v>297</v>
      </c>
    </row>
    <row r="24" spans="1:45" s="81" customFormat="1" ht="17.25" customHeight="1">
      <c r="A24" s="70"/>
      <c r="L24" s="75"/>
      <c r="M24" s="75"/>
      <c r="N24" s="75"/>
      <c r="O24" s="75"/>
      <c r="P24" s="75"/>
      <c r="Q24" s="75"/>
      <c r="R24" s="75"/>
      <c r="S24" s="75"/>
      <c r="T24" s="75"/>
      <c r="U24" s="75"/>
      <c r="V24" s="75"/>
      <c r="W24" s="75"/>
      <c r="X24" s="75"/>
      <c r="Y24" s="75"/>
      <c r="Z24" s="75"/>
      <c r="AL24" s="154">
        <v>223</v>
      </c>
      <c r="AM24" s="150" t="s">
        <v>203</v>
      </c>
      <c r="AO24" s="162"/>
      <c r="AP24" s="163"/>
      <c r="AR24" s="154">
        <v>290</v>
      </c>
      <c r="AS24" s="150" t="s">
        <v>298</v>
      </c>
    </row>
    <row r="25" spans="1:45" ht="17.25" customHeight="1">
      <c r="D25" s="191" t="s">
        <v>180</v>
      </c>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L25" s="154">
        <v>224</v>
      </c>
      <c r="AM25" s="150" t="s">
        <v>285</v>
      </c>
      <c r="AO25" s="160">
        <v>262</v>
      </c>
      <c r="AP25" s="161" t="s">
        <v>266</v>
      </c>
      <c r="AR25" s="154">
        <v>291</v>
      </c>
      <c r="AS25" s="150" t="s">
        <v>321</v>
      </c>
    </row>
    <row r="26" spans="1:45" ht="17.25" customHeight="1" thickBot="1">
      <c r="D26" s="191" t="s">
        <v>193</v>
      </c>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L26" s="154">
        <v>225</v>
      </c>
      <c r="AM26" s="150" t="s">
        <v>314</v>
      </c>
      <c r="AO26" s="154">
        <v>263</v>
      </c>
      <c r="AP26" s="150" t="s">
        <v>267</v>
      </c>
      <c r="AR26" s="154">
        <v>292</v>
      </c>
      <c r="AS26" s="150" t="s">
        <v>299</v>
      </c>
    </row>
    <row r="27" spans="1:45" ht="17.25" customHeight="1">
      <c r="M27" s="192"/>
      <c r="N27" s="194" t="s">
        <v>229</v>
      </c>
      <c r="O27" s="191"/>
      <c r="P27" s="191"/>
      <c r="Q27" s="191"/>
      <c r="R27" s="191"/>
      <c r="S27" s="191"/>
      <c r="T27" s="191"/>
      <c r="U27" s="191"/>
      <c r="V27" s="191"/>
      <c r="W27" s="191"/>
      <c r="X27" s="191"/>
      <c r="Y27" s="191"/>
      <c r="Z27" s="191"/>
      <c r="AA27" s="191"/>
      <c r="AB27" s="191"/>
      <c r="AL27" s="154">
        <v>226</v>
      </c>
      <c r="AM27" s="150" t="s">
        <v>286</v>
      </c>
      <c r="AO27" s="154">
        <v>264</v>
      </c>
      <c r="AP27" s="150" t="s">
        <v>29</v>
      </c>
      <c r="AR27" s="154">
        <v>293</v>
      </c>
      <c r="AS27" s="150" t="s">
        <v>300</v>
      </c>
    </row>
    <row r="28" spans="1:45" s="90" customFormat="1" ht="17.25" customHeight="1" thickBot="1">
      <c r="A28" s="70"/>
      <c r="M28" s="193"/>
      <c r="N28" s="194"/>
      <c r="O28" s="191"/>
      <c r="P28" s="191"/>
      <c r="Q28" s="191"/>
      <c r="R28" s="191"/>
      <c r="S28" s="191"/>
      <c r="T28" s="191"/>
      <c r="U28" s="191"/>
      <c r="V28" s="191"/>
      <c r="W28" s="191"/>
      <c r="X28" s="191"/>
      <c r="Y28" s="191"/>
      <c r="Z28" s="191"/>
      <c r="AA28" s="191"/>
      <c r="AB28" s="191"/>
      <c r="AL28" s="154">
        <v>227</v>
      </c>
      <c r="AM28" s="150" t="s">
        <v>171</v>
      </c>
      <c r="AO28" s="155">
        <v>265</v>
      </c>
      <c r="AP28" s="151" t="s">
        <v>163</v>
      </c>
      <c r="AR28" s="154">
        <v>294</v>
      </c>
      <c r="AS28" s="150" t="s">
        <v>301</v>
      </c>
    </row>
    <row r="29" spans="1:45" ht="17.25" customHeight="1">
      <c r="AL29" s="154">
        <v>228</v>
      </c>
      <c r="AM29" s="150" t="s">
        <v>315</v>
      </c>
      <c r="AR29" s="154">
        <v>295</v>
      </c>
      <c r="AS29" s="150" t="s">
        <v>302</v>
      </c>
    </row>
    <row r="30" spans="1:45" ht="17.25" customHeight="1">
      <c r="A30" s="71">
        <v>2</v>
      </c>
      <c r="C30" s="190" t="s">
        <v>215</v>
      </c>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L30" s="154">
        <v>229</v>
      </c>
      <c r="AM30" s="150" t="s">
        <v>287</v>
      </c>
      <c r="AO30" s="153">
        <v>267</v>
      </c>
      <c r="AP30" s="149" t="s">
        <v>30</v>
      </c>
      <c r="AR30" s="154">
        <v>296</v>
      </c>
      <c r="AS30" s="150" t="s">
        <v>303</v>
      </c>
    </row>
    <row r="31" spans="1:45" ht="17.25" customHeight="1">
      <c r="AL31" s="154">
        <v>230</v>
      </c>
      <c r="AM31" s="150" t="s">
        <v>316</v>
      </c>
      <c r="AO31" s="154">
        <v>268</v>
      </c>
      <c r="AP31" s="150" t="s">
        <v>268</v>
      </c>
      <c r="AR31" s="154">
        <v>297</v>
      </c>
      <c r="AS31" s="150" t="s">
        <v>304</v>
      </c>
    </row>
    <row r="32" spans="1:45" ht="17.25" customHeight="1">
      <c r="D32" s="191" t="s">
        <v>216</v>
      </c>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L32" s="154">
        <v>236</v>
      </c>
      <c r="AM32" s="150" t="s">
        <v>317</v>
      </c>
      <c r="AO32" s="154">
        <v>269</v>
      </c>
      <c r="AP32" s="150" t="s">
        <v>269</v>
      </c>
      <c r="AR32" s="154">
        <v>298</v>
      </c>
      <c r="AS32" s="150" t="s">
        <v>305</v>
      </c>
    </row>
    <row r="33" spans="1:45" ht="17.25" customHeight="1">
      <c r="D33" s="69" t="s">
        <v>194</v>
      </c>
      <c r="AL33" s="154">
        <v>237</v>
      </c>
      <c r="AM33" s="150" t="s">
        <v>178</v>
      </c>
      <c r="AO33" s="154">
        <v>270</v>
      </c>
      <c r="AP33" s="150" t="s">
        <v>270</v>
      </c>
      <c r="AR33" s="154">
        <v>299</v>
      </c>
      <c r="AS33" s="150" t="s">
        <v>306</v>
      </c>
    </row>
    <row r="34" spans="1:45" ht="17.25" customHeight="1">
      <c r="F34" s="191" t="s">
        <v>205</v>
      </c>
      <c r="G34" s="191"/>
      <c r="H34" s="191"/>
      <c r="I34" s="191"/>
      <c r="J34" s="191"/>
      <c r="K34" s="191"/>
      <c r="L34" s="191"/>
      <c r="M34" s="191"/>
      <c r="N34" s="191"/>
      <c r="O34" s="191"/>
      <c r="P34" s="191"/>
      <c r="Q34" s="191"/>
      <c r="R34" s="191"/>
      <c r="S34" s="191"/>
      <c r="T34" s="191"/>
      <c r="U34" s="191"/>
      <c r="V34" s="191"/>
      <c r="W34" s="191"/>
      <c r="X34" s="191"/>
      <c r="Y34" s="191"/>
      <c r="Z34" s="191"/>
      <c r="AA34" s="191"/>
      <c r="AB34" s="191"/>
      <c r="AL34" s="154"/>
      <c r="AM34" s="150"/>
      <c r="AO34" s="154">
        <v>271</v>
      </c>
      <c r="AP34" s="150" t="s">
        <v>31</v>
      </c>
      <c r="AR34" s="154">
        <v>300</v>
      </c>
      <c r="AS34" s="150" t="s">
        <v>307</v>
      </c>
    </row>
    <row r="35" spans="1:45" ht="17.25" customHeight="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L35" s="154">
        <v>239</v>
      </c>
      <c r="AM35" s="150" t="s">
        <v>318</v>
      </c>
      <c r="AO35" s="154">
        <v>272</v>
      </c>
      <c r="AP35" s="150" t="s">
        <v>271</v>
      </c>
      <c r="AR35" s="154">
        <v>301</v>
      </c>
      <c r="AS35" s="150" t="s">
        <v>308</v>
      </c>
    </row>
    <row r="36" spans="1:45" ht="17.25" customHeight="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L36" s="155">
        <v>240</v>
      </c>
      <c r="AM36" s="151" t="s">
        <v>319</v>
      </c>
      <c r="AO36" s="154">
        <v>273</v>
      </c>
      <c r="AP36" s="150" t="s">
        <v>272</v>
      </c>
      <c r="AR36" s="155">
        <v>302</v>
      </c>
      <c r="AS36" s="151" t="s">
        <v>320</v>
      </c>
    </row>
    <row r="37" spans="1:45" ht="17.25" customHeight="1">
      <c r="AO37" s="154">
        <v>274</v>
      </c>
      <c r="AP37" s="150" t="s">
        <v>273</v>
      </c>
    </row>
    <row r="38" spans="1:45" ht="17.25" customHeight="1">
      <c r="AO38" s="154">
        <v>275</v>
      </c>
      <c r="AP38" s="150" t="s">
        <v>274</v>
      </c>
    </row>
    <row r="39" spans="1:45" ht="17.25" customHeight="1">
      <c r="A39" s="71">
        <v>3</v>
      </c>
      <c r="C39" s="190" t="s">
        <v>181</v>
      </c>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O39" s="155">
        <v>276</v>
      </c>
      <c r="AP39" s="151" t="s">
        <v>275</v>
      </c>
    </row>
    <row r="40" spans="1:45" ht="17.25" customHeight="1"/>
    <row r="41" spans="1:45" ht="17.25" customHeight="1">
      <c r="D41" s="191" t="s">
        <v>195</v>
      </c>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row>
    <row r="42" spans="1:45" ht="17.25" customHeight="1"/>
    <row r="43" spans="1:45" ht="17.25" customHeight="1"/>
    <row r="44" spans="1:45" ht="17.25" customHeight="1"/>
    <row r="45" spans="1:45" ht="17.25" customHeight="1">
      <c r="A45" s="71">
        <v>4</v>
      </c>
      <c r="C45" s="190" t="s">
        <v>217</v>
      </c>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row>
    <row r="46" spans="1:45" ht="17.25" customHeight="1" thickBot="1"/>
    <row r="47" spans="1:45" ht="17.25" customHeight="1" thickBot="1">
      <c r="B47" s="69" t="s">
        <v>189</v>
      </c>
      <c r="C47" s="79"/>
      <c r="D47" s="191" t="s">
        <v>236</v>
      </c>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row>
    <row r="48" spans="1:45" ht="17.25" customHeight="1">
      <c r="C48" s="76"/>
      <c r="D48" s="76"/>
      <c r="E48" s="78" t="s">
        <v>198</v>
      </c>
      <c r="F48" s="76"/>
      <c r="G48" s="76"/>
      <c r="N48" s="189" t="s">
        <v>204</v>
      </c>
      <c r="O48" s="189"/>
      <c r="P48" s="189"/>
      <c r="Q48" s="189"/>
      <c r="R48" s="189"/>
      <c r="S48" s="189"/>
      <c r="T48" s="189"/>
      <c r="U48" s="189"/>
      <c r="V48" s="189"/>
      <c r="W48" s="189"/>
      <c r="X48" s="189"/>
      <c r="Y48" s="189"/>
      <c r="Z48" s="189"/>
      <c r="AA48" s="189"/>
      <c r="AB48" s="189"/>
    </row>
    <row r="49" spans="1:44" ht="17.25" customHeight="1">
      <c r="C49" s="76"/>
      <c r="D49" s="76"/>
      <c r="E49" s="76"/>
      <c r="F49" s="76"/>
      <c r="G49" s="76"/>
    </row>
    <row r="50" spans="1:44" ht="17.25" customHeight="1" thickBot="1">
      <c r="C50" s="76"/>
      <c r="D50" s="76"/>
      <c r="E50" s="76"/>
      <c r="F50" s="76"/>
      <c r="G50" s="76"/>
    </row>
    <row r="51" spans="1:44" ht="17.25" customHeight="1" thickBot="1">
      <c r="B51" s="69" t="s">
        <v>188</v>
      </c>
      <c r="C51" s="79"/>
      <c r="D51" s="69" t="s">
        <v>237</v>
      </c>
      <c r="E51" s="76"/>
      <c r="F51" s="76"/>
      <c r="G51" s="76"/>
    </row>
    <row r="52" spans="1:44" s="117" customFormat="1" ht="17.25" customHeight="1">
      <c r="A52" s="137"/>
      <c r="C52" s="136"/>
      <c r="AL52" s="156"/>
      <c r="AO52" s="156"/>
      <c r="AR52" s="156"/>
    </row>
    <row r="53" spans="1:44" ht="17.25" customHeight="1">
      <c r="D53" s="76"/>
      <c r="E53" s="188" t="s">
        <v>232</v>
      </c>
      <c r="F53" s="188"/>
      <c r="G53" s="188"/>
      <c r="H53" s="188"/>
      <c r="I53" s="188"/>
      <c r="J53" s="188"/>
      <c r="K53" s="188"/>
      <c r="L53" s="188"/>
      <c r="M53" s="188"/>
      <c r="N53" s="188"/>
      <c r="O53" s="188"/>
      <c r="P53" s="188"/>
      <c r="Q53" s="188"/>
      <c r="R53" s="188"/>
      <c r="S53" s="188"/>
      <c r="T53" s="188"/>
      <c r="U53" s="188"/>
      <c r="V53" s="188"/>
      <c r="W53" s="188"/>
      <c r="X53" s="188"/>
      <c r="Y53" s="188"/>
      <c r="Z53" s="188"/>
      <c r="AA53" s="188"/>
      <c r="AB53" s="188"/>
    </row>
    <row r="54" spans="1:44" ht="17.25" customHeight="1">
      <c r="E54" s="116" t="s">
        <v>233</v>
      </c>
      <c r="F54" s="116"/>
      <c r="G54" s="116"/>
      <c r="H54" s="116"/>
      <c r="I54" s="116"/>
      <c r="J54" s="116"/>
      <c r="K54" s="116"/>
      <c r="L54" s="116"/>
      <c r="M54" s="116"/>
      <c r="N54" s="116"/>
      <c r="O54" s="116"/>
      <c r="P54" s="116"/>
      <c r="Q54" s="69" t="s">
        <v>234</v>
      </c>
      <c r="R54" s="116"/>
      <c r="S54" s="116"/>
      <c r="T54" s="116"/>
      <c r="U54" s="116"/>
      <c r="V54" s="116"/>
      <c r="W54" s="116"/>
      <c r="X54" s="116"/>
      <c r="Y54" s="116"/>
      <c r="Z54" s="116"/>
      <c r="AA54" s="116"/>
      <c r="AB54" s="116"/>
    </row>
    <row r="55" spans="1:44" ht="17.25" customHeight="1"/>
    <row r="56" spans="1:44" ht="16.5" customHeight="1">
      <c r="D56" s="77" t="s">
        <v>235</v>
      </c>
    </row>
    <row r="57" spans="1:44" s="82" customFormat="1" ht="16.5" customHeight="1">
      <c r="A57" s="70"/>
      <c r="AL57" s="148"/>
      <c r="AO57" s="148"/>
      <c r="AR57" s="148"/>
    </row>
    <row r="58" spans="1:44" ht="16.5" customHeight="1" thickBot="1"/>
    <row r="59" spans="1:44" ht="16.5" customHeight="1" thickBot="1">
      <c r="B59" s="79"/>
    </row>
    <row r="60" spans="1:44" ht="16.5" customHeight="1">
      <c r="A60" s="69"/>
      <c r="B60" s="80" t="s">
        <v>183</v>
      </c>
      <c r="D60" s="74" t="s">
        <v>186</v>
      </c>
      <c r="E60" s="74"/>
      <c r="F60" s="74"/>
      <c r="G60" s="74"/>
      <c r="H60" s="74"/>
      <c r="I60" s="74"/>
      <c r="J60" s="74"/>
      <c r="K60" s="74"/>
      <c r="L60" s="74"/>
      <c r="M60" s="74"/>
      <c r="N60" s="74"/>
      <c r="O60" s="74"/>
      <c r="P60" s="74"/>
      <c r="Q60" s="74"/>
      <c r="R60" s="74"/>
      <c r="S60" s="74"/>
      <c r="T60" s="74"/>
      <c r="U60" s="74"/>
      <c r="V60" s="74"/>
      <c r="W60" s="74"/>
      <c r="X60" s="74"/>
      <c r="Y60" s="74"/>
      <c r="Z60" s="74"/>
      <c r="AA60" s="74"/>
    </row>
    <row r="61" spans="1:44" ht="16.5" customHeight="1">
      <c r="D61" s="74" t="s">
        <v>190</v>
      </c>
      <c r="E61" s="74"/>
      <c r="F61" s="74"/>
      <c r="G61" s="74"/>
      <c r="H61" s="74"/>
      <c r="I61" s="74"/>
      <c r="J61" s="74"/>
      <c r="K61" s="74"/>
      <c r="L61" s="74"/>
      <c r="M61" s="74"/>
      <c r="N61" s="74"/>
      <c r="O61" s="74"/>
      <c r="P61" s="74"/>
      <c r="Q61" s="74"/>
      <c r="R61" s="74"/>
      <c r="S61" s="74"/>
      <c r="T61" s="74"/>
      <c r="U61" s="74"/>
      <c r="V61" s="74"/>
      <c r="W61" s="74"/>
      <c r="X61" s="74"/>
      <c r="Y61" s="74"/>
      <c r="Z61" s="74"/>
      <c r="AA61" s="74"/>
    </row>
    <row r="62" spans="1:44" ht="16.5" customHeight="1">
      <c r="D62" s="74" t="s">
        <v>184</v>
      </c>
      <c r="E62" s="74"/>
      <c r="F62" s="74"/>
      <c r="G62" s="74"/>
      <c r="H62" s="74"/>
      <c r="I62" s="74"/>
      <c r="J62" s="74"/>
      <c r="K62" s="74"/>
      <c r="L62" s="74"/>
      <c r="M62" s="74"/>
      <c r="N62" s="74"/>
      <c r="O62" s="74"/>
      <c r="P62" s="74"/>
      <c r="Q62" s="74"/>
      <c r="R62" s="74"/>
      <c r="S62" s="74"/>
      <c r="T62" s="74"/>
      <c r="U62" s="74"/>
      <c r="V62" s="74"/>
      <c r="W62" s="74"/>
      <c r="X62" s="74"/>
      <c r="Y62" s="74"/>
      <c r="Z62" s="74"/>
      <c r="AA62" s="74"/>
    </row>
    <row r="63" spans="1:44" ht="16.5" customHeight="1">
      <c r="D63" s="74"/>
      <c r="F63" s="74"/>
      <c r="G63" s="74" t="s">
        <v>185</v>
      </c>
      <c r="H63" s="74"/>
      <c r="I63" s="74"/>
      <c r="J63" s="74"/>
      <c r="K63" s="74"/>
      <c r="L63" s="74"/>
      <c r="M63" s="74"/>
      <c r="N63" s="74"/>
      <c r="O63" s="74"/>
      <c r="P63" s="74"/>
      <c r="Q63" s="74"/>
      <c r="R63" s="74"/>
      <c r="S63" s="74"/>
      <c r="T63" s="74"/>
      <c r="U63" s="74"/>
      <c r="V63" s="74"/>
      <c r="W63" s="74"/>
      <c r="X63" s="74"/>
      <c r="Y63" s="74"/>
      <c r="Z63" s="74"/>
      <c r="AA63" s="74"/>
    </row>
    <row r="64" spans="1:44" ht="8.25" customHeight="1">
      <c r="D64" s="74"/>
      <c r="E64" s="74"/>
      <c r="F64" s="74"/>
      <c r="G64" s="74"/>
      <c r="H64" s="74"/>
      <c r="I64" s="74"/>
      <c r="J64" s="74"/>
      <c r="K64" s="74"/>
      <c r="L64" s="74"/>
      <c r="M64" s="74"/>
      <c r="N64" s="74"/>
      <c r="O64" s="74"/>
      <c r="P64" s="74"/>
      <c r="Q64" s="74"/>
      <c r="R64" s="74"/>
      <c r="S64" s="74"/>
      <c r="T64" s="74"/>
      <c r="U64" s="74"/>
      <c r="V64" s="74"/>
      <c r="W64" s="74"/>
      <c r="X64" s="74"/>
      <c r="Y64" s="74"/>
      <c r="Z64" s="74"/>
      <c r="AA64" s="74"/>
    </row>
    <row r="65" spans="4:27" ht="8.25" customHeight="1">
      <c r="D65" s="74"/>
      <c r="E65" s="74"/>
      <c r="F65" s="74"/>
      <c r="G65" s="74"/>
      <c r="H65" s="74"/>
      <c r="I65" s="74"/>
      <c r="J65" s="74"/>
      <c r="K65" s="74"/>
      <c r="L65" s="74"/>
      <c r="M65" s="74"/>
      <c r="N65" s="74"/>
      <c r="O65" s="74"/>
      <c r="P65" s="74"/>
      <c r="Q65" s="74"/>
      <c r="R65" s="74"/>
      <c r="S65" s="74"/>
      <c r="T65" s="74"/>
      <c r="U65" s="74"/>
      <c r="V65" s="74"/>
      <c r="W65" s="74"/>
      <c r="X65" s="74"/>
      <c r="Y65" s="74"/>
      <c r="Z65" s="74"/>
      <c r="AA65" s="74"/>
    </row>
    <row r="66" spans="4:27" ht="8.25" customHeight="1"/>
    <row r="67" spans="4:27" ht="8.25" customHeight="1"/>
    <row r="68" spans="4:27" ht="8.25" customHeight="1"/>
  </sheetData>
  <mergeCells count="21">
    <mergeCell ref="N27:AB28"/>
    <mergeCell ref="F34:AB35"/>
    <mergeCell ref="E8:AE8"/>
    <mergeCell ref="AL2:BB2"/>
    <mergeCell ref="D47:AB47"/>
    <mergeCell ref="E53:AB53"/>
    <mergeCell ref="N48:AB48"/>
    <mergeCell ref="C4:AB4"/>
    <mergeCell ref="C30:AB30"/>
    <mergeCell ref="C39:AB39"/>
    <mergeCell ref="C45:AB45"/>
    <mergeCell ref="D32:AB32"/>
    <mergeCell ref="D7:Z7"/>
    <mergeCell ref="E9:Z9"/>
    <mergeCell ref="E11:Z11"/>
    <mergeCell ref="D41:AB41"/>
    <mergeCell ref="D26:AB26"/>
    <mergeCell ref="D25:AB25"/>
    <mergeCell ref="D12:AB12"/>
    <mergeCell ref="D36:AB36"/>
    <mergeCell ref="M27:M28"/>
  </mergeCells>
  <phoneticPr fontId="2"/>
  <pageMargins left="0.39370078740157483" right="0.39370078740157483" top="0.59055118110236227"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00"/>
  <sheetViews>
    <sheetView zoomScaleNormal="100" zoomScaleSheetLayoutView="100" workbookViewId="0">
      <selection activeCell="B5" sqref="B5:C5"/>
    </sheetView>
  </sheetViews>
  <sheetFormatPr defaultRowHeight="13.5"/>
  <cols>
    <col min="1" max="1" width="9.875" style="86" customWidth="1"/>
    <col min="2" max="3" width="8.625" style="86" customWidth="1"/>
    <col min="4" max="4" width="5.375" style="86" customWidth="1"/>
    <col min="5" max="7" width="3.875" style="86" customWidth="1"/>
    <col min="8" max="8" width="43" style="86" customWidth="1"/>
    <col min="9" max="9" width="20.625" style="86" customWidth="1"/>
    <col min="10" max="10" width="9" style="86" customWidth="1"/>
    <col min="11" max="12" width="6.875" style="86" customWidth="1"/>
    <col min="13" max="13" width="6.875" style="2" customWidth="1"/>
    <col min="14" max="14" width="8.5" style="86" customWidth="1"/>
    <col min="15" max="15" width="6.875" style="86" customWidth="1"/>
    <col min="16" max="16" width="6" style="2" customWidth="1"/>
    <col min="17" max="17" width="4.875" style="86" customWidth="1"/>
    <col min="18" max="16384" width="9" style="86"/>
  </cols>
  <sheetData>
    <row r="1" spans="1:18" ht="25.5" customHeight="1">
      <c r="A1" s="207" t="s">
        <v>156</v>
      </c>
      <c r="B1" s="208"/>
      <c r="C1" s="211" t="s">
        <v>157</v>
      </c>
      <c r="D1" s="211"/>
      <c r="E1" s="211"/>
      <c r="F1" s="211"/>
      <c r="G1" s="211"/>
      <c r="H1" s="211"/>
      <c r="I1" s="211"/>
      <c r="J1" s="211"/>
      <c r="K1" s="211"/>
      <c r="L1" s="211"/>
      <c r="M1" s="211"/>
      <c r="N1" s="211"/>
      <c r="O1" s="211"/>
      <c r="P1" s="211"/>
      <c r="Q1" s="211"/>
      <c r="R1" s="211"/>
    </row>
    <row r="2" spans="1:18" ht="25.5" customHeight="1">
      <c r="A2" s="209"/>
      <c r="B2" s="210"/>
      <c r="C2" s="212" t="s">
        <v>221</v>
      </c>
      <c r="D2" s="212"/>
      <c r="E2" s="212"/>
      <c r="F2" s="212"/>
      <c r="G2" s="212"/>
      <c r="H2" s="212"/>
      <c r="I2" s="212"/>
      <c r="J2" s="212"/>
      <c r="K2" s="212"/>
      <c r="L2" s="212"/>
      <c r="M2" s="212"/>
      <c r="N2" s="212"/>
      <c r="O2" s="212"/>
      <c r="P2" s="212"/>
      <c r="Q2" s="212"/>
      <c r="R2" s="212"/>
    </row>
    <row r="3" spans="1:18" ht="7.5" customHeight="1">
      <c r="A3" s="84"/>
      <c r="B3" s="84"/>
      <c r="C3" s="84"/>
      <c r="D3" s="84"/>
      <c r="E3" s="84"/>
      <c r="F3" s="84"/>
      <c r="G3" s="84"/>
      <c r="H3" s="84"/>
      <c r="I3" s="84"/>
      <c r="J3" s="84"/>
      <c r="K3" s="84"/>
      <c r="L3" s="84"/>
      <c r="M3" s="9"/>
      <c r="N3" s="84"/>
      <c r="O3" s="84"/>
      <c r="P3" s="9"/>
      <c r="Q3" s="84"/>
      <c r="R3" s="84"/>
    </row>
    <row r="4" spans="1:18" ht="30" customHeight="1" thickBot="1">
      <c r="A4" s="239" t="s">
        <v>159</v>
      </c>
      <c r="B4" s="240"/>
      <c r="C4" s="84"/>
      <c r="D4" s="84"/>
      <c r="E4" s="84"/>
      <c r="F4" s="84"/>
      <c r="G4" s="84"/>
      <c r="H4" s="84"/>
      <c r="I4" s="84"/>
      <c r="J4" s="84"/>
      <c r="K4" s="84"/>
      <c r="L4" s="84"/>
      <c r="M4" s="9"/>
      <c r="N4" s="68" t="s">
        <v>160</v>
      </c>
      <c r="O4" s="84"/>
      <c r="P4" s="9"/>
      <c r="Q4" s="84"/>
      <c r="R4" s="84"/>
    </row>
    <row r="5" spans="1:18" ht="22.5" customHeight="1" thickTop="1" thickBot="1">
      <c r="A5" s="66" t="s">
        <v>9</v>
      </c>
      <c r="B5" s="241"/>
      <c r="C5" s="242"/>
      <c r="D5" s="84"/>
      <c r="E5" s="253" t="s">
        <v>349</v>
      </c>
      <c r="F5" s="253"/>
      <c r="G5" s="253"/>
      <c r="H5" s="253"/>
      <c r="I5" s="253"/>
      <c r="J5" s="84"/>
      <c r="K5" s="84"/>
      <c r="L5" s="84"/>
      <c r="M5" s="9"/>
      <c r="N5" s="145"/>
      <c r="O5" s="25"/>
      <c r="P5" s="26"/>
      <c r="Q5" s="84"/>
      <c r="R5" s="84"/>
    </row>
    <row r="6" spans="1:18" ht="22.5" customHeight="1" thickTop="1" thickBot="1">
      <c r="A6" s="67"/>
      <c r="B6" s="27" t="s">
        <v>0</v>
      </c>
      <c r="C6" s="27" t="s">
        <v>1</v>
      </c>
      <c r="D6" s="84"/>
      <c r="E6" s="253"/>
      <c r="F6" s="253"/>
      <c r="G6" s="253"/>
      <c r="H6" s="253"/>
      <c r="I6" s="253"/>
      <c r="J6" s="84"/>
      <c r="K6" s="84"/>
      <c r="L6" s="84"/>
      <c r="M6" s="9"/>
      <c r="N6" s="84"/>
      <c r="O6" s="84"/>
      <c r="P6" s="9"/>
      <c r="Q6" s="84"/>
      <c r="R6" s="84"/>
    </row>
    <row r="7" spans="1:18" ht="22.5" customHeight="1" thickTop="1" thickBot="1">
      <c r="A7" s="67" t="s">
        <v>10</v>
      </c>
      <c r="B7" s="122"/>
      <c r="C7" s="144"/>
      <c r="D7" s="84"/>
      <c r="E7" s="258" t="s">
        <v>227</v>
      </c>
      <c r="F7" s="258"/>
      <c r="G7" s="258"/>
      <c r="H7" s="110" t="s">
        <v>226</v>
      </c>
      <c r="I7" s="110" t="s">
        <v>219</v>
      </c>
      <c r="J7" s="109"/>
      <c r="K7" s="230" t="s">
        <v>225</v>
      </c>
      <c r="L7" s="231"/>
      <c r="M7" s="231"/>
      <c r="N7" s="231"/>
      <c r="O7" s="231"/>
      <c r="P7" s="231"/>
      <c r="Q7" s="232"/>
      <c r="R7" s="84"/>
    </row>
    <row r="8" spans="1:18" ht="22.5" customHeight="1" thickTop="1">
      <c r="A8" s="67" t="s">
        <v>11</v>
      </c>
      <c r="B8" s="146"/>
      <c r="C8" s="147"/>
      <c r="D8" s="134" t="s">
        <v>228</v>
      </c>
      <c r="E8" s="256"/>
      <c r="F8" s="256"/>
      <c r="G8" s="257"/>
      <c r="H8" s="129"/>
      <c r="I8" s="113"/>
      <c r="J8" s="109"/>
      <c r="K8" s="233"/>
      <c r="L8" s="234"/>
      <c r="M8" s="234"/>
      <c r="N8" s="234"/>
      <c r="O8" s="234"/>
      <c r="P8" s="234"/>
      <c r="Q8" s="235"/>
      <c r="R8" s="84"/>
    </row>
    <row r="9" spans="1:18" ht="22.5" customHeight="1" thickBot="1">
      <c r="A9" s="67" t="s">
        <v>12</v>
      </c>
      <c r="B9" s="33"/>
      <c r="C9" s="112"/>
      <c r="D9" s="135" t="s">
        <v>228</v>
      </c>
      <c r="E9" s="254"/>
      <c r="F9" s="254"/>
      <c r="G9" s="255"/>
      <c r="H9" s="130"/>
      <c r="I9" s="114"/>
      <c r="J9" s="109"/>
      <c r="K9" s="236" t="s">
        <v>222</v>
      </c>
      <c r="L9" s="237"/>
      <c r="M9" s="237"/>
      <c r="N9" s="237"/>
      <c r="O9" s="237"/>
      <c r="P9" s="237"/>
      <c r="Q9" s="238"/>
      <c r="R9" s="84"/>
    </row>
    <row r="10" spans="1:18" ht="22.5" customHeight="1" thickTop="1">
      <c r="A10" s="84"/>
      <c r="B10" s="84"/>
      <c r="C10" s="84"/>
      <c r="D10" s="84"/>
      <c r="E10" s="84"/>
      <c r="F10" s="84"/>
      <c r="G10" s="84"/>
      <c r="H10" s="84"/>
      <c r="I10" s="84"/>
      <c r="J10" s="84"/>
      <c r="K10" s="201" t="s">
        <v>223</v>
      </c>
      <c r="L10" s="202"/>
      <c r="M10" s="202"/>
      <c r="N10" s="202"/>
      <c r="O10" s="202"/>
      <c r="P10" s="202"/>
      <c r="Q10" s="203"/>
      <c r="R10" s="84"/>
    </row>
    <row r="11" spans="1:18" ht="18" customHeight="1">
      <c r="A11" s="84"/>
      <c r="B11" s="25"/>
      <c r="C11" s="84"/>
      <c r="D11" s="84"/>
      <c r="E11" s="84"/>
      <c r="F11" s="84"/>
      <c r="G11" s="84"/>
      <c r="H11" s="84"/>
      <c r="I11" s="84"/>
      <c r="J11" s="84"/>
      <c r="K11" s="250" t="s">
        <v>224</v>
      </c>
      <c r="L11" s="251"/>
      <c r="M11" s="251"/>
      <c r="N11" s="251"/>
      <c r="O11" s="251"/>
      <c r="P11" s="251"/>
      <c r="Q11" s="252"/>
      <c r="R11" s="84"/>
    </row>
    <row r="12" spans="1:18" ht="18" customHeight="1">
      <c r="A12" s="226" t="s">
        <v>158</v>
      </c>
      <c r="B12" s="227"/>
      <c r="C12" s="227"/>
      <c r="D12" s="227"/>
      <c r="E12" s="57"/>
      <c r="F12" s="57"/>
      <c r="G12" s="57"/>
      <c r="H12" s="57"/>
      <c r="I12" s="58"/>
      <c r="J12" s="84"/>
      <c r="K12" s="204"/>
      <c r="L12" s="205"/>
      <c r="M12" s="205"/>
      <c r="N12" s="205"/>
      <c r="O12" s="205"/>
      <c r="P12" s="205"/>
      <c r="Q12" s="206"/>
      <c r="R12" s="84"/>
    </row>
    <row r="13" spans="1:18" ht="18" customHeight="1">
      <c r="A13" s="228"/>
      <c r="B13" s="229"/>
      <c r="C13" s="229"/>
      <c r="D13" s="229"/>
      <c r="E13" s="10"/>
      <c r="F13" s="10"/>
      <c r="G13" s="10"/>
      <c r="H13" s="10"/>
      <c r="I13" s="11"/>
      <c r="J13" s="84"/>
      <c r="K13" s="213" t="s">
        <v>22</v>
      </c>
      <c r="L13" s="214"/>
      <c r="M13" s="214"/>
      <c r="N13" s="215"/>
      <c r="O13" s="220" t="s">
        <v>7</v>
      </c>
      <c r="P13" s="221"/>
      <c r="Q13" s="222"/>
      <c r="R13" s="84"/>
    </row>
    <row r="14" spans="1:18" ht="18" customHeight="1" thickBot="1">
      <c r="A14" s="53" t="s">
        <v>13</v>
      </c>
      <c r="B14" s="93" t="s">
        <v>0</v>
      </c>
      <c r="C14" s="93" t="s">
        <v>1</v>
      </c>
      <c r="D14" s="29" t="s">
        <v>2</v>
      </c>
      <c r="E14" s="29" t="s">
        <v>3</v>
      </c>
      <c r="F14" s="29" t="s">
        <v>21</v>
      </c>
      <c r="G14" s="29" t="s">
        <v>218</v>
      </c>
      <c r="H14" s="29" t="s">
        <v>226</v>
      </c>
      <c r="I14" s="108" t="s">
        <v>219</v>
      </c>
      <c r="J14" s="84"/>
      <c r="K14" s="216"/>
      <c r="L14" s="217"/>
      <c r="M14" s="218"/>
      <c r="N14" s="219"/>
      <c r="O14" s="223"/>
      <c r="P14" s="224"/>
      <c r="Q14" s="225"/>
      <c r="R14" s="84"/>
    </row>
    <row r="15" spans="1:18" ht="19.5" customHeight="1" thickTop="1">
      <c r="A15" s="59">
        <v>1</v>
      </c>
      <c r="B15" s="61"/>
      <c r="C15" s="62"/>
      <c r="D15" s="87"/>
      <c r="E15" s="99"/>
      <c r="F15" s="100"/>
      <c r="G15" s="101"/>
      <c r="H15" s="131"/>
      <c r="I15" s="113"/>
      <c r="J15" s="196"/>
      <c r="K15" s="197" t="s">
        <v>14</v>
      </c>
      <c r="L15" s="248">
        <v>1</v>
      </c>
      <c r="M15" s="246"/>
      <c r="N15" s="28"/>
      <c r="O15" s="52">
        <v>1</v>
      </c>
      <c r="P15" s="54"/>
      <c r="Q15" s="24"/>
      <c r="R15" s="84"/>
    </row>
    <row r="16" spans="1:18" ht="19.5" customHeight="1" thickBot="1">
      <c r="A16" s="60">
        <v>2</v>
      </c>
      <c r="B16" s="63"/>
      <c r="C16" s="8"/>
      <c r="D16" s="88"/>
      <c r="E16" s="102"/>
      <c r="F16" s="103"/>
      <c r="G16" s="104"/>
      <c r="H16" s="132"/>
      <c r="I16" s="115"/>
      <c r="J16" s="196"/>
      <c r="K16" s="198"/>
      <c r="L16" s="249"/>
      <c r="M16" s="247"/>
      <c r="N16" s="28"/>
      <c r="O16" s="51">
        <v>2</v>
      </c>
      <c r="P16" s="55"/>
      <c r="Q16" s="24"/>
      <c r="R16" s="84"/>
    </row>
    <row r="17" spans="1:18" ht="19.5" customHeight="1">
      <c r="A17" s="60">
        <v>3</v>
      </c>
      <c r="B17" s="63"/>
      <c r="C17" s="8"/>
      <c r="D17" s="88"/>
      <c r="E17" s="102"/>
      <c r="F17" s="103"/>
      <c r="G17" s="104"/>
      <c r="H17" s="132"/>
      <c r="I17" s="115"/>
      <c r="J17" s="84"/>
      <c r="K17" s="199"/>
      <c r="L17" s="243">
        <v>2</v>
      </c>
      <c r="M17" s="244"/>
      <c r="N17" s="28"/>
      <c r="O17" s="51">
        <v>3</v>
      </c>
      <c r="P17" s="55"/>
      <c r="Q17" s="24"/>
      <c r="R17" s="84"/>
    </row>
    <row r="18" spans="1:18" ht="19.5" customHeight="1" thickBot="1">
      <c r="A18" s="60">
        <v>4</v>
      </c>
      <c r="B18" s="63"/>
      <c r="C18" s="8"/>
      <c r="D18" s="88"/>
      <c r="E18" s="102"/>
      <c r="F18" s="103"/>
      <c r="G18" s="104"/>
      <c r="H18" s="132"/>
      <c r="I18" s="115"/>
      <c r="J18" s="84"/>
      <c r="K18" s="200"/>
      <c r="L18" s="243"/>
      <c r="M18" s="247"/>
      <c r="N18" s="28"/>
      <c r="O18" s="51">
        <v>4</v>
      </c>
      <c r="P18" s="55"/>
      <c r="Q18" s="24"/>
      <c r="R18" s="84"/>
    </row>
    <row r="19" spans="1:18" ht="19.5" customHeight="1">
      <c r="A19" s="60">
        <v>5</v>
      </c>
      <c r="B19" s="63"/>
      <c r="C19" s="8"/>
      <c r="D19" s="88"/>
      <c r="E19" s="102"/>
      <c r="F19" s="103"/>
      <c r="G19" s="104"/>
      <c r="H19" s="132"/>
      <c r="I19" s="115"/>
      <c r="J19" s="84"/>
      <c r="K19" s="199"/>
      <c r="L19" s="243">
        <v>3</v>
      </c>
      <c r="M19" s="244"/>
      <c r="N19" s="28"/>
      <c r="O19" s="51">
        <v>5</v>
      </c>
      <c r="P19" s="55"/>
      <c r="Q19" s="24"/>
      <c r="R19" s="84"/>
    </row>
    <row r="20" spans="1:18" ht="19.5" customHeight="1" thickBot="1">
      <c r="A20" s="60">
        <v>6</v>
      </c>
      <c r="B20" s="63"/>
      <c r="C20" s="8"/>
      <c r="D20" s="88"/>
      <c r="E20" s="102"/>
      <c r="F20" s="103"/>
      <c r="G20" s="104"/>
      <c r="H20" s="132"/>
      <c r="I20" s="115"/>
      <c r="J20" s="84"/>
      <c r="K20" s="200"/>
      <c r="L20" s="243"/>
      <c r="M20" s="247"/>
      <c r="N20" s="28"/>
      <c r="O20" s="51">
        <v>6</v>
      </c>
      <c r="P20" s="55"/>
      <c r="Q20" s="24"/>
      <c r="R20" s="84"/>
    </row>
    <row r="21" spans="1:18" ht="19.5" customHeight="1">
      <c r="A21" s="60">
        <v>7</v>
      </c>
      <c r="B21" s="63"/>
      <c r="C21" s="8"/>
      <c r="D21" s="88"/>
      <c r="E21" s="102"/>
      <c r="F21" s="103"/>
      <c r="G21" s="104"/>
      <c r="H21" s="132"/>
      <c r="I21" s="115"/>
      <c r="J21" s="84"/>
      <c r="K21" s="199"/>
      <c r="L21" s="243">
        <v>4</v>
      </c>
      <c r="M21" s="244"/>
      <c r="N21" s="28"/>
      <c r="O21" s="51">
        <v>7</v>
      </c>
      <c r="P21" s="55"/>
      <c r="Q21" s="24"/>
      <c r="R21" s="84"/>
    </row>
    <row r="22" spans="1:18" ht="19.5" customHeight="1" thickBot="1">
      <c r="A22" s="60">
        <v>8</v>
      </c>
      <c r="B22" s="63"/>
      <c r="C22" s="8"/>
      <c r="D22" s="88"/>
      <c r="E22" s="102"/>
      <c r="F22" s="103"/>
      <c r="G22" s="104"/>
      <c r="H22" s="132"/>
      <c r="I22" s="115"/>
      <c r="J22" s="84"/>
      <c r="K22" s="200"/>
      <c r="L22" s="243"/>
      <c r="M22" s="247"/>
      <c r="N22" s="28"/>
      <c r="O22" s="51">
        <v>8</v>
      </c>
      <c r="P22" s="55"/>
      <c r="Q22" s="24"/>
      <c r="R22" s="84"/>
    </row>
    <row r="23" spans="1:18" ht="19.5" customHeight="1">
      <c r="A23" s="60">
        <v>9</v>
      </c>
      <c r="B23" s="63"/>
      <c r="C23" s="8"/>
      <c r="D23" s="88"/>
      <c r="E23" s="102"/>
      <c r="F23" s="103"/>
      <c r="G23" s="104"/>
      <c r="H23" s="132"/>
      <c r="I23" s="115"/>
      <c r="J23" s="84"/>
      <c r="K23" s="199"/>
      <c r="L23" s="243">
        <v>5</v>
      </c>
      <c r="M23" s="244"/>
      <c r="N23" s="28"/>
      <c r="O23" s="51">
        <v>9</v>
      </c>
      <c r="P23" s="55"/>
      <c r="Q23" s="24"/>
      <c r="R23" s="84"/>
    </row>
    <row r="24" spans="1:18" ht="19.5" customHeight="1" thickBot="1">
      <c r="A24" s="60">
        <v>10</v>
      </c>
      <c r="B24" s="63"/>
      <c r="C24" s="8"/>
      <c r="D24" s="88"/>
      <c r="E24" s="102"/>
      <c r="F24" s="103"/>
      <c r="G24" s="104"/>
      <c r="H24" s="132"/>
      <c r="I24" s="115"/>
      <c r="J24" s="84"/>
      <c r="K24" s="200"/>
      <c r="L24" s="243"/>
      <c r="M24" s="247"/>
      <c r="N24" s="28"/>
      <c r="O24" s="51">
        <v>10</v>
      </c>
      <c r="P24" s="55"/>
      <c r="Q24" s="24"/>
      <c r="R24" s="84"/>
    </row>
    <row r="25" spans="1:18" ht="19.5" customHeight="1">
      <c r="A25" s="60">
        <v>11</v>
      </c>
      <c r="B25" s="63"/>
      <c r="C25" s="8"/>
      <c r="D25" s="88"/>
      <c r="E25" s="102"/>
      <c r="F25" s="103"/>
      <c r="G25" s="104"/>
      <c r="H25" s="132"/>
      <c r="I25" s="115"/>
      <c r="J25" s="84"/>
      <c r="K25" s="199"/>
      <c r="L25" s="243">
        <v>6</v>
      </c>
      <c r="M25" s="244"/>
      <c r="N25" s="28"/>
      <c r="O25" s="51">
        <v>11</v>
      </c>
      <c r="P25" s="55"/>
      <c r="Q25" s="24"/>
      <c r="R25" s="84"/>
    </row>
    <row r="26" spans="1:18" ht="19.5" customHeight="1" thickBot="1">
      <c r="A26" s="60">
        <v>12</v>
      </c>
      <c r="B26" s="63"/>
      <c r="C26" s="8"/>
      <c r="D26" s="88"/>
      <c r="E26" s="102"/>
      <c r="F26" s="103"/>
      <c r="G26" s="104"/>
      <c r="H26" s="132"/>
      <c r="I26" s="115"/>
      <c r="J26" s="84"/>
      <c r="K26" s="200"/>
      <c r="L26" s="243"/>
      <c r="M26" s="247"/>
      <c r="N26" s="28"/>
      <c r="O26" s="51">
        <v>12</v>
      </c>
      <c r="P26" s="55"/>
      <c r="Q26" s="24"/>
      <c r="R26" s="84"/>
    </row>
    <row r="27" spans="1:18" ht="19.5" customHeight="1">
      <c r="A27" s="60">
        <v>13</v>
      </c>
      <c r="B27" s="63"/>
      <c r="C27" s="8"/>
      <c r="D27" s="88"/>
      <c r="E27" s="102"/>
      <c r="F27" s="103"/>
      <c r="G27" s="104"/>
      <c r="H27" s="132"/>
      <c r="I27" s="115"/>
      <c r="J27" s="84"/>
      <c r="K27" s="199"/>
      <c r="L27" s="243">
        <v>7</v>
      </c>
      <c r="M27" s="244"/>
      <c r="N27" s="28"/>
      <c r="O27" s="51">
        <v>13</v>
      </c>
      <c r="P27" s="55"/>
      <c r="Q27" s="24"/>
      <c r="R27" s="84"/>
    </row>
    <row r="28" spans="1:18" ht="19.5" customHeight="1" thickBot="1">
      <c r="A28" s="60">
        <v>14</v>
      </c>
      <c r="B28" s="63"/>
      <c r="C28" s="8"/>
      <c r="D28" s="88"/>
      <c r="E28" s="102"/>
      <c r="F28" s="103"/>
      <c r="G28" s="104"/>
      <c r="H28" s="132"/>
      <c r="I28" s="115"/>
      <c r="J28" s="84"/>
      <c r="K28" s="200"/>
      <c r="L28" s="243"/>
      <c r="M28" s="247"/>
      <c r="N28" s="28"/>
      <c r="O28" s="51">
        <v>14</v>
      </c>
      <c r="P28" s="55"/>
      <c r="Q28" s="24"/>
      <c r="R28" s="84"/>
    </row>
    <row r="29" spans="1:18" ht="19.5" customHeight="1">
      <c r="A29" s="60">
        <v>15</v>
      </c>
      <c r="B29" s="63"/>
      <c r="C29" s="8"/>
      <c r="D29" s="88"/>
      <c r="E29" s="102"/>
      <c r="F29" s="103"/>
      <c r="G29" s="104"/>
      <c r="H29" s="132"/>
      <c r="I29" s="115"/>
      <c r="J29" s="84"/>
      <c r="K29" s="199"/>
      <c r="L29" s="243">
        <v>8</v>
      </c>
      <c r="M29" s="244"/>
      <c r="N29" s="28"/>
      <c r="O29" s="51">
        <v>15</v>
      </c>
      <c r="P29" s="55"/>
      <c r="Q29" s="24"/>
      <c r="R29" s="84"/>
    </row>
    <row r="30" spans="1:18" ht="19.5" customHeight="1" thickBot="1">
      <c r="A30" s="60">
        <v>16</v>
      </c>
      <c r="B30" s="63"/>
      <c r="C30" s="8"/>
      <c r="D30" s="88"/>
      <c r="E30" s="102"/>
      <c r="F30" s="103"/>
      <c r="G30" s="104"/>
      <c r="H30" s="132"/>
      <c r="I30" s="115"/>
      <c r="J30" s="84"/>
      <c r="K30" s="200"/>
      <c r="L30" s="243"/>
      <c r="M30" s="245"/>
      <c r="N30" s="28"/>
      <c r="O30" s="51">
        <v>16</v>
      </c>
      <c r="P30" s="55"/>
      <c r="Q30" s="24"/>
      <c r="R30" s="84"/>
    </row>
    <row r="31" spans="1:18" ht="19.5" customHeight="1" thickTop="1">
      <c r="A31" s="60">
        <v>17</v>
      </c>
      <c r="B31" s="63"/>
      <c r="C31" s="8"/>
      <c r="D31" s="88"/>
      <c r="E31" s="102"/>
      <c r="F31" s="103"/>
      <c r="G31" s="104"/>
      <c r="H31" s="132"/>
      <c r="I31" s="115"/>
      <c r="J31" s="84"/>
      <c r="K31" s="23"/>
      <c r="L31" s="28"/>
      <c r="M31" s="93"/>
      <c r="N31" s="28"/>
      <c r="O31" s="51">
        <v>17</v>
      </c>
      <c r="P31" s="55"/>
      <c r="Q31" s="24"/>
      <c r="R31" s="84"/>
    </row>
    <row r="32" spans="1:18" ht="19.5" customHeight="1">
      <c r="A32" s="60">
        <v>18</v>
      </c>
      <c r="B32" s="63"/>
      <c r="C32" s="8"/>
      <c r="D32" s="88"/>
      <c r="E32" s="102"/>
      <c r="F32" s="103"/>
      <c r="G32" s="104"/>
      <c r="H32" s="132"/>
      <c r="I32" s="115"/>
      <c r="J32" s="84"/>
      <c r="K32" s="23"/>
      <c r="L32" s="28"/>
      <c r="M32" s="93"/>
      <c r="N32" s="28"/>
      <c r="O32" s="51">
        <v>18</v>
      </c>
      <c r="P32" s="55"/>
      <c r="Q32" s="24"/>
      <c r="R32" s="84"/>
    </row>
    <row r="33" spans="1:18" ht="19.5" customHeight="1">
      <c r="A33" s="60">
        <v>19</v>
      </c>
      <c r="B33" s="63"/>
      <c r="C33" s="8"/>
      <c r="D33" s="88"/>
      <c r="E33" s="102"/>
      <c r="F33" s="103"/>
      <c r="G33" s="104"/>
      <c r="H33" s="132"/>
      <c r="I33" s="115"/>
      <c r="J33" s="84"/>
      <c r="K33" s="23"/>
      <c r="L33" s="28"/>
      <c r="M33" s="93"/>
      <c r="N33" s="28"/>
      <c r="O33" s="51">
        <v>19</v>
      </c>
      <c r="P33" s="55"/>
      <c r="Q33" s="24"/>
      <c r="R33" s="84"/>
    </row>
    <row r="34" spans="1:18" ht="19.5" customHeight="1">
      <c r="A34" s="60">
        <v>20</v>
      </c>
      <c r="B34" s="63"/>
      <c r="C34" s="8"/>
      <c r="D34" s="88"/>
      <c r="E34" s="102"/>
      <c r="F34" s="103"/>
      <c r="G34" s="104"/>
      <c r="H34" s="132"/>
      <c r="I34" s="115"/>
      <c r="J34" s="84"/>
      <c r="K34" s="23"/>
      <c r="L34" s="28"/>
      <c r="M34" s="93"/>
      <c r="N34" s="28"/>
      <c r="O34" s="51">
        <v>20</v>
      </c>
      <c r="P34" s="55"/>
      <c r="Q34" s="24"/>
      <c r="R34" s="84"/>
    </row>
    <row r="35" spans="1:18" ht="19.5" customHeight="1">
      <c r="A35" s="60">
        <v>21</v>
      </c>
      <c r="B35" s="63"/>
      <c r="C35" s="8"/>
      <c r="D35" s="88"/>
      <c r="E35" s="102"/>
      <c r="F35" s="103"/>
      <c r="G35" s="104"/>
      <c r="H35" s="132"/>
      <c r="I35" s="115"/>
      <c r="J35" s="84"/>
      <c r="K35" s="23"/>
      <c r="L35" s="28"/>
      <c r="M35" s="93"/>
      <c r="N35" s="28"/>
      <c r="O35" s="51">
        <v>21</v>
      </c>
      <c r="P35" s="55"/>
      <c r="Q35" s="24"/>
      <c r="R35" s="84"/>
    </row>
    <row r="36" spans="1:18" ht="19.5" customHeight="1">
      <c r="A36" s="60">
        <v>22</v>
      </c>
      <c r="B36" s="63"/>
      <c r="C36" s="8"/>
      <c r="D36" s="88"/>
      <c r="E36" s="102"/>
      <c r="F36" s="103"/>
      <c r="G36" s="104"/>
      <c r="H36" s="132"/>
      <c r="I36" s="115"/>
      <c r="J36" s="84"/>
      <c r="K36" s="23"/>
      <c r="L36" s="28"/>
      <c r="M36" s="93"/>
      <c r="N36" s="28"/>
      <c r="O36" s="51">
        <v>22</v>
      </c>
      <c r="P36" s="55"/>
      <c r="Q36" s="24"/>
      <c r="R36" s="84"/>
    </row>
    <row r="37" spans="1:18" ht="19.5" customHeight="1">
      <c r="A37" s="60">
        <v>23</v>
      </c>
      <c r="B37" s="63"/>
      <c r="C37" s="8"/>
      <c r="D37" s="88"/>
      <c r="E37" s="102"/>
      <c r="F37" s="103"/>
      <c r="G37" s="104"/>
      <c r="H37" s="132"/>
      <c r="I37" s="115"/>
      <c r="J37" s="84"/>
      <c r="K37" s="23"/>
      <c r="L37" s="28"/>
      <c r="M37" s="93"/>
      <c r="N37" s="28"/>
      <c r="O37" s="51">
        <v>23</v>
      </c>
      <c r="P37" s="55"/>
      <c r="Q37" s="24"/>
      <c r="R37" s="84"/>
    </row>
    <row r="38" spans="1:18" ht="19.5" customHeight="1">
      <c r="A38" s="60">
        <v>24</v>
      </c>
      <c r="B38" s="63"/>
      <c r="C38" s="8"/>
      <c r="D38" s="88"/>
      <c r="E38" s="102"/>
      <c r="F38" s="103"/>
      <c r="G38" s="104"/>
      <c r="H38" s="132"/>
      <c r="I38" s="115"/>
      <c r="J38" s="84"/>
      <c r="K38" s="23"/>
      <c r="L38" s="28"/>
      <c r="M38" s="93"/>
      <c r="N38" s="28"/>
      <c r="O38" s="51">
        <v>24</v>
      </c>
      <c r="P38" s="55"/>
      <c r="Q38" s="24"/>
      <c r="R38" s="84"/>
    </row>
    <row r="39" spans="1:18" ht="19.5" customHeight="1">
      <c r="A39" s="60">
        <v>25</v>
      </c>
      <c r="B39" s="63"/>
      <c r="C39" s="8"/>
      <c r="D39" s="88"/>
      <c r="E39" s="102"/>
      <c r="F39" s="103"/>
      <c r="G39" s="104"/>
      <c r="H39" s="132"/>
      <c r="I39" s="115"/>
      <c r="J39" s="84"/>
      <c r="K39" s="23"/>
      <c r="L39" s="28"/>
      <c r="M39" s="93"/>
      <c r="N39" s="28"/>
      <c r="O39" s="51">
        <v>25</v>
      </c>
      <c r="P39" s="55"/>
      <c r="Q39" s="24"/>
      <c r="R39" s="84"/>
    </row>
    <row r="40" spans="1:18" ht="19.5" customHeight="1">
      <c r="A40" s="60">
        <v>26</v>
      </c>
      <c r="B40" s="63"/>
      <c r="C40" s="8"/>
      <c r="D40" s="88"/>
      <c r="E40" s="102"/>
      <c r="F40" s="103"/>
      <c r="G40" s="104"/>
      <c r="H40" s="132"/>
      <c r="I40" s="115"/>
      <c r="J40" s="84"/>
      <c r="K40" s="23"/>
      <c r="L40" s="28"/>
      <c r="M40" s="93"/>
      <c r="N40" s="28"/>
      <c r="O40" s="51">
        <v>26</v>
      </c>
      <c r="P40" s="55"/>
      <c r="Q40" s="24"/>
      <c r="R40" s="84"/>
    </row>
    <row r="41" spans="1:18" ht="19.5" customHeight="1">
      <c r="A41" s="60">
        <v>27</v>
      </c>
      <c r="B41" s="63"/>
      <c r="C41" s="8"/>
      <c r="D41" s="88"/>
      <c r="E41" s="102"/>
      <c r="F41" s="103"/>
      <c r="G41" s="104"/>
      <c r="H41" s="132"/>
      <c r="I41" s="115"/>
      <c r="J41" s="84"/>
      <c r="K41" s="23"/>
      <c r="L41" s="28"/>
      <c r="M41" s="93"/>
      <c r="N41" s="28"/>
      <c r="O41" s="51">
        <v>27</v>
      </c>
      <c r="P41" s="55"/>
      <c r="Q41" s="24"/>
      <c r="R41" s="84"/>
    </row>
    <row r="42" spans="1:18" ht="19.5" customHeight="1">
      <c r="A42" s="60">
        <v>28</v>
      </c>
      <c r="B42" s="63"/>
      <c r="C42" s="8"/>
      <c r="D42" s="88"/>
      <c r="E42" s="102"/>
      <c r="F42" s="103"/>
      <c r="G42" s="104"/>
      <c r="H42" s="132"/>
      <c r="I42" s="115"/>
      <c r="J42" s="84"/>
      <c r="K42" s="23"/>
      <c r="L42" s="28"/>
      <c r="M42" s="93"/>
      <c r="N42" s="28"/>
      <c r="O42" s="51">
        <v>28</v>
      </c>
      <c r="P42" s="55"/>
      <c r="Q42" s="24"/>
      <c r="R42" s="84"/>
    </row>
    <row r="43" spans="1:18" ht="19.5" customHeight="1">
      <c r="A43" s="60">
        <v>29</v>
      </c>
      <c r="B43" s="63"/>
      <c r="C43" s="8"/>
      <c r="D43" s="88"/>
      <c r="E43" s="102"/>
      <c r="F43" s="103"/>
      <c r="G43" s="104"/>
      <c r="H43" s="132"/>
      <c r="I43" s="115"/>
      <c r="J43" s="84"/>
      <c r="K43" s="23"/>
      <c r="L43" s="28"/>
      <c r="M43" s="93"/>
      <c r="N43" s="28"/>
      <c r="O43" s="51">
        <v>29</v>
      </c>
      <c r="P43" s="55"/>
      <c r="Q43" s="24"/>
      <c r="R43" s="84"/>
    </row>
    <row r="44" spans="1:18" ht="19.5" customHeight="1">
      <c r="A44" s="60">
        <v>30</v>
      </c>
      <c r="B44" s="63"/>
      <c r="C44" s="8"/>
      <c r="D44" s="88"/>
      <c r="E44" s="102"/>
      <c r="F44" s="103"/>
      <c r="G44" s="104"/>
      <c r="H44" s="132"/>
      <c r="I44" s="115"/>
      <c r="J44" s="84"/>
      <c r="K44" s="23"/>
      <c r="L44" s="28"/>
      <c r="M44" s="93"/>
      <c r="N44" s="28"/>
      <c r="O44" s="51">
        <v>30</v>
      </c>
      <c r="P44" s="55"/>
      <c r="Q44" s="24"/>
      <c r="R44" s="84"/>
    </row>
    <row r="45" spans="1:18" ht="19.5" customHeight="1">
      <c r="A45" s="60">
        <v>31</v>
      </c>
      <c r="B45" s="63"/>
      <c r="C45" s="8"/>
      <c r="D45" s="88"/>
      <c r="E45" s="102"/>
      <c r="F45" s="103"/>
      <c r="G45" s="104"/>
      <c r="H45" s="132"/>
      <c r="I45" s="115"/>
      <c r="J45" s="84"/>
      <c r="K45" s="23"/>
      <c r="L45" s="28"/>
      <c r="M45" s="93"/>
      <c r="N45" s="28"/>
      <c r="O45" s="51">
        <v>31</v>
      </c>
      <c r="P45" s="55"/>
      <c r="Q45" s="24"/>
      <c r="R45" s="84"/>
    </row>
    <row r="46" spans="1:18" ht="19.5" customHeight="1">
      <c r="A46" s="60">
        <v>32</v>
      </c>
      <c r="B46" s="63"/>
      <c r="C46" s="8"/>
      <c r="D46" s="88"/>
      <c r="E46" s="102"/>
      <c r="F46" s="103"/>
      <c r="G46" s="104"/>
      <c r="H46" s="132"/>
      <c r="I46" s="115"/>
      <c r="J46" s="84"/>
      <c r="K46" s="23"/>
      <c r="L46" s="28"/>
      <c r="M46" s="93"/>
      <c r="N46" s="28"/>
      <c r="O46" s="51">
        <v>32</v>
      </c>
      <c r="P46" s="55"/>
      <c r="Q46" s="24"/>
      <c r="R46" s="84"/>
    </row>
    <row r="47" spans="1:18" ht="19.5" customHeight="1">
      <c r="A47" s="60">
        <v>33</v>
      </c>
      <c r="B47" s="63"/>
      <c r="C47" s="8"/>
      <c r="D47" s="88"/>
      <c r="E47" s="102"/>
      <c r="F47" s="103"/>
      <c r="G47" s="104"/>
      <c r="H47" s="132"/>
      <c r="I47" s="115"/>
      <c r="J47" s="84"/>
      <c r="K47" s="23"/>
      <c r="L47" s="28"/>
      <c r="M47" s="93"/>
      <c r="N47" s="28"/>
      <c r="O47" s="51">
        <v>33</v>
      </c>
      <c r="P47" s="55"/>
      <c r="Q47" s="24"/>
      <c r="R47" s="84"/>
    </row>
    <row r="48" spans="1:18" ht="19.5" customHeight="1">
      <c r="A48" s="60">
        <v>34</v>
      </c>
      <c r="B48" s="63"/>
      <c r="C48" s="8"/>
      <c r="D48" s="88"/>
      <c r="E48" s="102"/>
      <c r="F48" s="103"/>
      <c r="G48" s="104"/>
      <c r="H48" s="132"/>
      <c r="I48" s="115"/>
      <c r="J48" s="84"/>
      <c r="K48" s="23"/>
      <c r="L48" s="28"/>
      <c r="M48" s="93"/>
      <c r="N48" s="28"/>
      <c r="O48" s="51">
        <v>34</v>
      </c>
      <c r="P48" s="55"/>
      <c r="Q48" s="24"/>
      <c r="R48" s="84"/>
    </row>
    <row r="49" spans="1:18" ht="19.5" customHeight="1">
      <c r="A49" s="60">
        <v>35</v>
      </c>
      <c r="B49" s="63"/>
      <c r="C49" s="8"/>
      <c r="D49" s="88"/>
      <c r="E49" s="102"/>
      <c r="F49" s="103"/>
      <c r="G49" s="104"/>
      <c r="H49" s="132"/>
      <c r="I49" s="115"/>
      <c r="J49" s="84"/>
      <c r="K49" s="23"/>
      <c r="L49" s="28"/>
      <c r="M49" s="93"/>
      <c r="N49" s="28"/>
      <c r="O49" s="51">
        <v>35</v>
      </c>
      <c r="P49" s="55"/>
      <c r="Q49" s="24"/>
      <c r="R49" s="84"/>
    </row>
    <row r="50" spans="1:18" ht="19.5" customHeight="1">
      <c r="A50" s="60">
        <v>36</v>
      </c>
      <c r="B50" s="63"/>
      <c r="C50" s="8"/>
      <c r="D50" s="88"/>
      <c r="E50" s="102"/>
      <c r="F50" s="103"/>
      <c r="G50" s="104"/>
      <c r="H50" s="132"/>
      <c r="I50" s="115"/>
      <c r="J50" s="84"/>
      <c r="K50" s="23"/>
      <c r="L50" s="28"/>
      <c r="M50" s="93"/>
      <c r="N50" s="28"/>
      <c r="O50" s="51">
        <v>36</v>
      </c>
      <c r="P50" s="55"/>
      <c r="Q50" s="24"/>
      <c r="R50" s="84"/>
    </row>
    <row r="51" spans="1:18" ht="19.5" customHeight="1">
      <c r="A51" s="60">
        <v>37</v>
      </c>
      <c r="B51" s="63"/>
      <c r="C51" s="8"/>
      <c r="D51" s="88"/>
      <c r="E51" s="102"/>
      <c r="F51" s="103"/>
      <c r="G51" s="104"/>
      <c r="H51" s="132"/>
      <c r="I51" s="115"/>
      <c r="J51" s="84"/>
      <c r="K51" s="23"/>
      <c r="L51" s="28"/>
      <c r="M51" s="93"/>
      <c r="N51" s="28"/>
      <c r="O51" s="51">
        <v>37</v>
      </c>
      <c r="P51" s="55"/>
      <c r="Q51" s="24"/>
      <c r="R51" s="84"/>
    </row>
    <row r="52" spans="1:18" ht="19.5" customHeight="1">
      <c r="A52" s="60">
        <v>38</v>
      </c>
      <c r="B52" s="63"/>
      <c r="C52" s="8"/>
      <c r="D52" s="88"/>
      <c r="E52" s="102"/>
      <c r="F52" s="103"/>
      <c r="G52" s="104"/>
      <c r="H52" s="132"/>
      <c r="I52" s="115"/>
      <c r="J52" s="84"/>
      <c r="K52" s="23"/>
      <c r="L52" s="28"/>
      <c r="M52" s="93"/>
      <c r="N52" s="28"/>
      <c r="O52" s="51">
        <v>38</v>
      </c>
      <c r="P52" s="55"/>
      <c r="Q52" s="24"/>
      <c r="R52" s="84"/>
    </row>
    <row r="53" spans="1:18" ht="19.5" customHeight="1">
      <c r="A53" s="60">
        <v>39</v>
      </c>
      <c r="B53" s="63"/>
      <c r="C53" s="8"/>
      <c r="D53" s="88"/>
      <c r="E53" s="102"/>
      <c r="F53" s="103"/>
      <c r="G53" s="104"/>
      <c r="H53" s="132"/>
      <c r="I53" s="115"/>
      <c r="J53" s="84"/>
      <c r="K53" s="23"/>
      <c r="L53" s="28"/>
      <c r="M53" s="93"/>
      <c r="N53" s="28"/>
      <c r="O53" s="51">
        <v>39</v>
      </c>
      <c r="P53" s="55"/>
      <c r="Q53" s="24"/>
      <c r="R53" s="84"/>
    </row>
    <row r="54" spans="1:18" ht="19.5" customHeight="1" thickBot="1">
      <c r="A54" s="60">
        <v>40</v>
      </c>
      <c r="B54" s="64"/>
      <c r="C54" s="65"/>
      <c r="D54" s="89"/>
      <c r="E54" s="105"/>
      <c r="F54" s="106"/>
      <c r="G54" s="107"/>
      <c r="H54" s="133"/>
      <c r="I54" s="114"/>
      <c r="J54" s="84"/>
      <c r="K54" s="23"/>
      <c r="L54" s="28"/>
      <c r="M54" s="93"/>
      <c r="N54" s="28"/>
      <c r="O54" s="51">
        <v>40</v>
      </c>
      <c r="P54" s="56"/>
      <c r="Q54" s="24"/>
      <c r="R54" s="84"/>
    </row>
    <row r="55" spans="1:18" ht="19.5" customHeight="1" thickTop="1">
      <c r="A55" s="84"/>
      <c r="B55" s="84"/>
      <c r="C55" s="84"/>
      <c r="D55" s="84"/>
      <c r="E55" s="84"/>
      <c r="F55" s="84"/>
      <c r="G55" s="84"/>
      <c r="H55" s="84"/>
      <c r="I55" s="84"/>
      <c r="J55" s="84"/>
      <c r="K55" s="92"/>
      <c r="L55" s="30"/>
      <c r="M55" s="94"/>
      <c r="N55" s="30"/>
      <c r="O55" s="30"/>
      <c r="P55" s="94"/>
      <c r="Q55" s="31"/>
      <c r="R55" s="84"/>
    </row>
    <row r="56" spans="1:18" ht="19.5" customHeight="1">
      <c r="A56" s="84"/>
      <c r="B56" s="84"/>
      <c r="C56" s="84"/>
      <c r="D56" s="84"/>
      <c r="E56" s="84"/>
      <c r="F56" s="84"/>
      <c r="G56" s="84"/>
      <c r="H56" s="84"/>
      <c r="I56" s="84"/>
      <c r="J56" s="84"/>
      <c r="K56" s="84"/>
      <c r="L56" s="84"/>
      <c r="M56" s="9"/>
      <c r="N56" s="84"/>
      <c r="O56" s="84"/>
      <c r="P56" s="9"/>
      <c r="Q56" s="84"/>
      <c r="R56" s="84"/>
    </row>
    <row r="57" spans="1:18" ht="19.5" customHeight="1"/>
    <row r="58" spans="1:18" ht="19.5" customHeight="1"/>
    <row r="59" spans="1:18" ht="19.5" customHeight="1"/>
    <row r="60" spans="1:18" ht="19.5" customHeight="1"/>
    <row r="61" spans="1:18" ht="19.5" hidden="1" customHeight="1"/>
    <row r="62" spans="1:18" ht="19.5" hidden="1" customHeight="1"/>
    <row r="63" spans="1:18" ht="19.5" hidden="1" customHeight="1"/>
    <row r="64" spans="1:18" ht="19.5" hidden="1" customHeight="1">
      <c r="B64" s="37"/>
      <c r="C64" s="37"/>
      <c r="D64" s="37"/>
      <c r="E64" s="37"/>
    </row>
    <row r="65" spans="2:8" hidden="1">
      <c r="B65" s="38">
        <v>201</v>
      </c>
      <c r="C65" s="39" t="s">
        <v>33</v>
      </c>
      <c r="D65" s="40" t="s">
        <v>83</v>
      </c>
      <c r="E65" s="41"/>
    </row>
    <row r="66" spans="2:8" hidden="1">
      <c r="B66" s="42">
        <v>202</v>
      </c>
      <c r="C66" s="39" t="s">
        <v>34</v>
      </c>
      <c r="D66" s="43" t="s">
        <v>84</v>
      </c>
      <c r="E66" s="44"/>
    </row>
    <row r="67" spans="2:8" hidden="1">
      <c r="B67" s="42">
        <v>203</v>
      </c>
      <c r="C67" s="39" t="s">
        <v>35</v>
      </c>
      <c r="D67" s="43" t="s">
        <v>85</v>
      </c>
      <c r="E67" s="44"/>
    </row>
    <row r="68" spans="2:8" hidden="1">
      <c r="B68" s="42">
        <v>204</v>
      </c>
      <c r="C68" s="39" t="s">
        <v>23</v>
      </c>
      <c r="D68" s="43" t="s">
        <v>86</v>
      </c>
      <c r="E68" s="44"/>
    </row>
    <row r="69" spans="2:8" hidden="1">
      <c r="B69" s="42">
        <v>205</v>
      </c>
      <c r="C69" s="39" t="s">
        <v>24</v>
      </c>
      <c r="D69" s="43" t="s">
        <v>87</v>
      </c>
      <c r="E69" s="44"/>
    </row>
    <row r="70" spans="2:8" hidden="1">
      <c r="B70" s="42">
        <v>206</v>
      </c>
      <c r="C70" s="39" t="s">
        <v>36</v>
      </c>
      <c r="D70" s="43" t="s">
        <v>88</v>
      </c>
      <c r="E70" s="44"/>
    </row>
    <row r="71" spans="2:8" hidden="1">
      <c r="B71" s="42">
        <v>207</v>
      </c>
      <c r="C71" s="39" t="s">
        <v>37</v>
      </c>
      <c r="D71" s="43" t="s">
        <v>89</v>
      </c>
      <c r="E71" s="44"/>
    </row>
    <row r="72" spans="2:8" hidden="1">
      <c r="B72" s="42">
        <v>208</v>
      </c>
      <c r="C72" s="39" t="s">
        <v>173</v>
      </c>
      <c r="D72" s="43" t="s">
        <v>90</v>
      </c>
      <c r="E72" s="44"/>
    </row>
    <row r="73" spans="2:8" hidden="1">
      <c r="B73" s="42">
        <v>209</v>
      </c>
      <c r="C73" s="39" t="s">
        <v>174</v>
      </c>
      <c r="D73" s="43" t="s">
        <v>91</v>
      </c>
      <c r="E73" s="44"/>
    </row>
    <row r="74" spans="2:8" hidden="1">
      <c r="B74" s="42">
        <v>210</v>
      </c>
      <c r="C74" s="39" t="s">
        <v>38</v>
      </c>
      <c r="D74" s="43" t="s">
        <v>92</v>
      </c>
      <c r="E74" s="44"/>
    </row>
    <row r="75" spans="2:8" hidden="1">
      <c r="B75" s="42">
        <v>211</v>
      </c>
      <c r="C75" s="39" t="s">
        <v>167</v>
      </c>
      <c r="D75" s="43" t="s">
        <v>93</v>
      </c>
      <c r="E75" s="44"/>
    </row>
    <row r="76" spans="2:8" hidden="1">
      <c r="B76" s="42">
        <v>212</v>
      </c>
      <c r="C76" s="39" t="s">
        <v>39</v>
      </c>
      <c r="D76" s="43" t="s">
        <v>94</v>
      </c>
      <c r="E76" s="44"/>
    </row>
    <row r="77" spans="2:8" hidden="1">
      <c r="B77" s="180">
        <v>213</v>
      </c>
      <c r="C77" s="181" t="s">
        <v>199</v>
      </c>
      <c r="D77" s="176" t="s">
        <v>200</v>
      </c>
      <c r="E77" s="182"/>
    </row>
    <row r="78" spans="2:8" hidden="1">
      <c r="B78" s="180">
        <v>214</v>
      </c>
      <c r="C78" s="181" t="s">
        <v>168</v>
      </c>
      <c r="D78" s="176" t="s">
        <v>95</v>
      </c>
      <c r="E78" s="182"/>
      <c r="H78" s="185"/>
    </row>
    <row r="79" spans="2:8" hidden="1">
      <c r="B79" s="183">
        <v>215</v>
      </c>
      <c r="C79" s="184" t="s">
        <v>291</v>
      </c>
      <c r="D79" s="179" t="s">
        <v>328</v>
      </c>
      <c r="E79" s="182"/>
      <c r="H79" s="168"/>
    </row>
    <row r="80" spans="2:8" hidden="1">
      <c r="B80" s="183">
        <v>216</v>
      </c>
      <c r="C80" s="184" t="s">
        <v>327</v>
      </c>
      <c r="D80" s="179" t="s">
        <v>337</v>
      </c>
      <c r="E80" s="182"/>
      <c r="H80" s="168"/>
    </row>
    <row r="81" spans="2:8" hidden="1">
      <c r="B81" s="180">
        <v>217</v>
      </c>
      <c r="C81" s="181" t="s">
        <v>175</v>
      </c>
      <c r="D81" s="176" t="s">
        <v>96</v>
      </c>
      <c r="E81" s="182"/>
      <c r="H81" s="168"/>
    </row>
    <row r="82" spans="2:8" hidden="1">
      <c r="B82" s="180">
        <v>218</v>
      </c>
      <c r="C82" s="181" t="s">
        <v>176</v>
      </c>
      <c r="D82" s="176" t="s">
        <v>97</v>
      </c>
      <c r="E82" s="182"/>
      <c r="H82" s="169"/>
    </row>
    <row r="83" spans="2:8" hidden="1">
      <c r="B83" s="180">
        <v>219</v>
      </c>
      <c r="C83" s="181" t="s">
        <v>177</v>
      </c>
      <c r="D83" s="176" t="s">
        <v>98</v>
      </c>
      <c r="E83" s="182"/>
      <c r="H83" s="169"/>
    </row>
    <row r="84" spans="2:8" hidden="1">
      <c r="B84" s="180">
        <v>220</v>
      </c>
      <c r="C84" s="181" t="s">
        <v>40</v>
      </c>
      <c r="D84" s="176" t="s">
        <v>99</v>
      </c>
      <c r="E84" s="182"/>
      <c r="H84" s="169"/>
    </row>
    <row r="85" spans="2:8" hidden="1">
      <c r="B85" s="180">
        <v>221</v>
      </c>
      <c r="C85" s="181" t="s">
        <v>169</v>
      </c>
      <c r="D85" s="176" t="s">
        <v>100</v>
      </c>
      <c r="E85" s="182"/>
      <c r="H85" s="169"/>
    </row>
    <row r="86" spans="2:8" hidden="1">
      <c r="B86" s="180">
        <v>222</v>
      </c>
      <c r="C86" s="181" t="s">
        <v>208</v>
      </c>
      <c r="D86" s="176" t="s">
        <v>211</v>
      </c>
      <c r="E86" s="182"/>
      <c r="H86" s="169"/>
    </row>
    <row r="87" spans="2:8" hidden="1">
      <c r="B87" s="180">
        <v>223</v>
      </c>
      <c r="C87" s="181" t="s">
        <v>203</v>
      </c>
      <c r="D87" s="176" t="s">
        <v>101</v>
      </c>
      <c r="E87" s="182"/>
      <c r="H87" s="169"/>
    </row>
    <row r="88" spans="2:8" hidden="1">
      <c r="B88" s="180">
        <v>224</v>
      </c>
      <c r="C88" s="181" t="s">
        <v>161</v>
      </c>
      <c r="D88" s="176" t="s">
        <v>162</v>
      </c>
      <c r="E88" s="182"/>
      <c r="H88" s="169"/>
    </row>
    <row r="89" spans="2:8" hidden="1">
      <c r="B89" s="180">
        <v>225</v>
      </c>
      <c r="C89" s="181" t="s">
        <v>324</v>
      </c>
      <c r="D89" s="176" t="s">
        <v>102</v>
      </c>
      <c r="E89" s="182"/>
      <c r="H89" s="170"/>
    </row>
    <row r="90" spans="2:8" hidden="1">
      <c r="B90" s="180">
        <v>226</v>
      </c>
      <c r="C90" s="181" t="s">
        <v>170</v>
      </c>
      <c r="D90" s="176" t="s">
        <v>103</v>
      </c>
      <c r="E90" s="182"/>
      <c r="H90" s="169"/>
    </row>
    <row r="91" spans="2:8" hidden="1">
      <c r="B91" s="180">
        <v>227</v>
      </c>
      <c r="C91" s="181" t="s">
        <v>171</v>
      </c>
      <c r="D91" s="176" t="s">
        <v>104</v>
      </c>
      <c r="E91" s="182"/>
      <c r="H91" s="169"/>
    </row>
    <row r="92" spans="2:8" hidden="1">
      <c r="B92" s="180">
        <v>228</v>
      </c>
      <c r="C92" s="181" t="s">
        <v>41</v>
      </c>
      <c r="D92" s="176" t="s">
        <v>105</v>
      </c>
      <c r="E92" s="182"/>
      <c r="H92" s="169"/>
    </row>
    <row r="93" spans="2:8" hidden="1">
      <c r="B93" s="180">
        <v>229</v>
      </c>
      <c r="C93" s="181" t="s">
        <v>42</v>
      </c>
      <c r="D93" s="176" t="s">
        <v>106</v>
      </c>
      <c r="E93" s="182"/>
      <c r="H93" s="169"/>
    </row>
    <row r="94" spans="2:8" hidden="1">
      <c r="B94" s="180">
        <v>230</v>
      </c>
      <c r="C94" s="181" t="s">
        <v>25</v>
      </c>
      <c r="D94" s="176" t="s">
        <v>107</v>
      </c>
      <c r="E94" s="182"/>
      <c r="H94" s="169"/>
    </row>
    <row r="95" spans="2:8" hidden="1">
      <c r="B95" s="183">
        <v>231</v>
      </c>
      <c r="C95" s="184" t="s">
        <v>293</v>
      </c>
      <c r="D95" s="179" t="s">
        <v>344</v>
      </c>
      <c r="E95" s="179"/>
      <c r="H95" s="169"/>
    </row>
    <row r="96" spans="2:8" hidden="1">
      <c r="B96" s="183">
        <v>232</v>
      </c>
      <c r="C96" s="184" t="s">
        <v>294</v>
      </c>
      <c r="D96" s="179" t="s">
        <v>345</v>
      </c>
      <c r="E96" s="179"/>
      <c r="H96" s="169"/>
    </row>
    <row r="97" spans="2:8" hidden="1">
      <c r="B97" s="183">
        <v>234</v>
      </c>
      <c r="C97" s="184" t="s">
        <v>295</v>
      </c>
      <c r="D97" s="179" t="s">
        <v>346</v>
      </c>
      <c r="E97" s="179"/>
      <c r="H97" s="169"/>
    </row>
    <row r="98" spans="2:8" hidden="1">
      <c r="B98" s="183">
        <v>235</v>
      </c>
      <c r="C98" s="184" t="s">
        <v>296</v>
      </c>
      <c r="D98" s="179" t="s">
        <v>347</v>
      </c>
      <c r="E98" s="179"/>
      <c r="H98" s="169"/>
    </row>
    <row r="99" spans="2:8" hidden="1">
      <c r="B99" s="180">
        <v>236</v>
      </c>
      <c r="C99" s="181" t="s">
        <v>323</v>
      </c>
      <c r="D99" s="176" t="s">
        <v>322</v>
      </c>
      <c r="E99" s="182"/>
      <c r="H99" s="169"/>
    </row>
    <row r="100" spans="2:8" hidden="1">
      <c r="B100" s="180">
        <v>237</v>
      </c>
      <c r="C100" s="181" t="s">
        <v>178</v>
      </c>
      <c r="D100" s="176" t="s">
        <v>109</v>
      </c>
      <c r="E100" s="182"/>
      <c r="H100" s="169"/>
    </row>
    <row r="101" spans="2:8" hidden="1">
      <c r="B101" s="180">
        <v>239</v>
      </c>
      <c r="C101" s="181" t="s">
        <v>325</v>
      </c>
      <c r="D101" s="176" t="s">
        <v>110</v>
      </c>
      <c r="E101" s="182"/>
      <c r="H101" s="169"/>
    </row>
    <row r="102" spans="2:8" hidden="1">
      <c r="B102" s="180">
        <v>240</v>
      </c>
      <c r="C102" s="181" t="s">
        <v>326</v>
      </c>
      <c r="D102" s="176" t="s">
        <v>111</v>
      </c>
      <c r="E102" s="182"/>
      <c r="H102" s="169"/>
    </row>
    <row r="103" spans="2:8" hidden="1">
      <c r="B103" s="180">
        <v>241</v>
      </c>
      <c r="C103" s="181" t="s">
        <v>46</v>
      </c>
      <c r="D103" s="176" t="s">
        <v>112</v>
      </c>
      <c r="E103" s="182"/>
      <c r="H103" s="169"/>
    </row>
    <row r="104" spans="2:8" hidden="1">
      <c r="B104" s="180">
        <v>242</v>
      </c>
      <c r="C104" s="181" t="s">
        <v>47</v>
      </c>
      <c r="D104" s="176" t="s">
        <v>113</v>
      </c>
      <c r="E104" s="182"/>
      <c r="H104" s="169"/>
    </row>
    <row r="105" spans="2:8" hidden="1">
      <c r="B105" s="180">
        <v>243</v>
      </c>
      <c r="C105" s="181" t="s">
        <v>48</v>
      </c>
      <c r="D105" s="176" t="s">
        <v>114</v>
      </c>
      <c r="E105" s="182"/>
      <c r="H105" s="169"/>
    </row>
    <row r="106" spans="2:8" hidden="1">
      <c r="B106" s="180">
        <v>244</v>
      </c>
      <c r="C106" s="181" t="s">
        <v>49</v>
      </c>
      <c r="D106" s="176" t="s">
        <v>115</v>
      </c>
      <c r="E106" s="182"/>
      <c r="H106" s="169"/>
    </row>
    <row r="107" spans="2:8" hidden="1">
      <c r="B107" s="180">
        <v>245</v>
      </c>
      <c r="C107" s="181" t="s">
        <v>50</v>
      </c>
      <c r="D107" s="176" t="s">
        <v>116</v>
      </c>
      <c r="E107" s="182"/>
      <c r="H107" s="170"/>
    </row>
    <row r="108" spans="2:8" hidden="1">
      <c r="B108" s="180">
        <v>246</v>
      </c>
      <c r="C108" s="181" t="s">
        <v>51</v>
      </c>
      <c r="D108" s="176" t="s">
        <v>117</v>
      </c>
      <c r="E108" s="182"/>
      <c r="H108" s="185"/>
    </row>
    <row r="109" spans="2:8" hidden="1">
      <c r="B109" s="180">
        <v>247</v>
      </c>
      <c r="C109" s="181" t="s">
        <v>52</v>
      </c>
      <c r="D109" s="176" t="s">
        <v>118</v>
      </c>
      <c r="E109" s="182"/>
      <c r="H109" s="185"/>
    </row>
    <row r="110" spans="2:8" hidden="1">
      <c r="B110" s="180">
        <v>248</v>
      </c>
      <c r="C110" s="181" t="s">
        <v>53</v>
      </c>
      <c r="D110" s="176" t="s">
        <v>119</v>
      </c>
      <c r="E110" s="182"/>
      <c r="H110" s="185"/>
    </row>
    <row r="111" spans="2:8" hidden="1">
      <c r="B111" s="180">
        <v>249</v>
      </c>
      <c r="C111" s="181" t="s">
        <v>26</v>
      </c>
      <c r="D111" s="176" t="s">
        <v>120</v>
      </c>
      <c r="E111" s="182"/>
      <c r="H111" s="185"/>
    </row>
    <row r="112" spans="2:8" hidden="1">
      <c r="B112" s="180">
        <v>250</v>
      </c>
      <c r="C112" s="181" t="s">
        <v>54</v>
      </c>
      <c r="D112" s="176" t="s">
        <v>121</v>
      </c>
      <c r="E112" s="182"/>
    </row>
    <row r="113" spans="2:5" hidden="1">
      <c r="B113" s="180">
        <v>251</v>
      </c>
      <c r="C113" s="181" t="s">
        <v>56</v>
      </c>
      <c r="D113" s="176" t="s">
        <v>122</v>
      </c>
      <c r="E113" s="182"/>
    </row>
    <row r="114" spans="2:5" hidden="1">
      <c r="B114" s="180">
        <v>252</v>
      </c>
      <c r="C114" s="181" t="s">
        <v>57</v>
      </c>
      <c r="D114" s="176" t="s">
        <v>123</v>
      </c>
      <c r="E114" s="182"/>
    </row>
    <row r="115" spans="2:5" hidden="1">
      <c r="B115" s="180">
        <v>253</v>
      </c>
      <c r="C115" s="181" t="s">
        <v>58</v>
      </c>
      <c r="D115" s="176" t="s">
        <v>124</v>
      </c>
      <c r="E115" s="182"/>
    </row>
    <row r="116" spans="2:5" hidden="1">
      <c r="B116" s="180">
        <v>254</v>
      </c>
      <c r="C116" s="181" t="s">
        <v>59</v>
      </c>
      <c r="D116" s="176" t="s">
        <v>125</v>
      </c>
      <c r="E116" s="182"/>
    </row>
    <row r="117" spans="2:5" hidden="1">
      <c r="B117" s="180">
        <v>255</v>
      </c>
      <c r="C117" s="181" t="s">
        <v>60</v>
      </c>
      <c r="D117" s="176" t="s">
        <v>126</v>
      </c>
      <c r="E117" s="182"/>
    </row>
    <row r="118" spans="2:5" hidden="1">
      <c r="B118" s="180">
        <v>256</v>
      </c>
      <c r="C118" s="181" t="s">
        <v>61</v>
      </c>
      <c r="D118" s="176" t="s">
        <v>127</v>
      </c>
      <c r="E118" s="182"/>
    </row>
    <row r="119" spans="2:5" hidden="1">
      <c r="B119" s="180">
        <v>257</v>
      </c>
      <c r="C119" s="181" t="s">
        <v>62</v>
      </c>
      <c r="D119" s="176" t="s">
        <v>128</v>
      </c>
      <c r="E119" s="182"/>
    </row>
    <row r="120" spans="2:5" hidden="1">
      <c r="B120" s="180">
        <v>258</v>
      </c>
      <c r="C120" s="181" t="s">
        <v>63</v>
      </c>
      <c r="D120" s="176" t="s">
        <v>129</v>
      </c>
      <c r="E120" s="182"/>
    </row>
    <row r="121" spans="2:5" hidden="1">
      <c r="B121" s="180">
        <v>259</v>
      </c>
      <c r="C121" s="181" t="s">
        <v>201</v>
      </c>
      <c r="D121" s="176" t="s">
        <v>202</v>
      </c>
      <c r="E121" s="182"/>
    </row>
    <row r="122" spans="2:5" hidden="1">
      <c r="B122" s="180">
        <v>260</v>
      </c>
      <c r="C122" s="181" t="s">
        <v>27</v>
      </c>
      <c r="D122" s="176" t="s">
        <v>130</v>
      </c>
      <c r="E122" s="182"/>
    </row>
    <row r="123" spans="2:5" hidden="1">
      <c r="B123" s="180">
        <v>262</v>
      </c>
      <c r="C123" s="181" t="s">
        <v>64</v>
      </c>
      <c r="D123" s="176" t="s">
        <v>132</v>
      </c>
      <c r="E123" s="182"/>
    </row>
    <row r="124" spans="2:5" hidden="1">
      <c r="B124" s="180">
        <v>263</v>
      </c>
      <c r="C124" s="181" t="s">
        <v>65</v>
      </c>
      <c r="D124" s="176" t="s">
        <v>133</v>
      </c>
      <c r="E124" s="182"/>
    </row>
    <row r="125" spans="2:5" hidden="1">
      <c r="B125" s="180">
        <v>264</v>
      </c>
      <c r="C125" s="181" t="s">
        <v>29</v>
      </c>
      <c r="D125" s="176" t="s">
        <v>134</v>
      </c>
      <c r="E125" s="182"/>
    </row>
    <row r="126" spans="2:5" hidden="1">
      <c r="B126" s="180">
        <v>265</v>
      </c>
      <c r="C126" s="181" t="s">
        <v>163</v>
      </c>
      <c r="D126" s="176" t="s">
        <v>164</v>
      </c>
      <c r="E126" s="182"/>
    </row>
    <row r="127" spans="2:5" hidden="1">
      <c r="B127" s="180">
        <v>267</v>
      </c>
      <c r="C127" s="181" t="s">
        <v>30</v>
      </c>
      <c r="D127" s="176" t="s">
        <v>135</v>
      </c>
      <c r="E127" s="182"/>
    </row>
    <row r="128" spans="2:5" hidden="1">
      <c r="B128" s="180">
        <v>268</v>
      </c>
      <c r="C128" s="181" t="s">
        <v>66</v>
      </c>
      <c r="D128" s="176" t="s">
        <v>136</v>
      </c>
      <c r="E128" s="182"/>
    </row>
    <row r="129" spans="2:5" hidden="1">
      <c r="B129" s="180">
        <v>269</v>
      </c>
      <c r="C129" s="181" t="s">
        <v>67</v>
      </c>
      <c r="D129" s="176" t="s">
        <v>137</v>
      </c>
      <c r="E129" s="182"/>
    </row>
    <row r="130" spans="2:5" hidden="1">
      <c r="B130" s="180">
        <v>270</v>
      </c>
      <c r="C130" s="181" t="s">
        <v>68</v>
      </c>
      <c r="D130" s="176" t="s">
        <v>138</v>
      </c>
      <c r="E130" s="182"/>
    </row>
    <row r="131" spans="2:5" hidden="1">
      <c r="B131" s="180">
        <v>271</v>
      </c>
      <c r="C131" s="181" t="s">
        <v>31</v>
      </c>
      <c r="D131" s="176" t="s">
        <v>139</v>
      </c>
      <c r="E131" s="182"/>
    </row>
    <row r="132" spans="2:5" hidden="1">
      <c r="B132" s="180">
        <v>272</v>
      </c>
      <c r="C132" s="181" t="s">
        <v>69</v>
      </c>
      <c r="D132" s="176" t="s">
        <v>140</v>
      </c>
      <c r="E132" s="182"/>
    </row>
    <row r="133" spans="2:5" hidden="1">
      <c r="B133" s="180">
        <v>273</v>
      </c>
      <c r="C133" s="181" t="s">
        <v>70</v>
      </c>
      <c r="D133" s="176" t="s">
        <v>141</v>
      </c>
      <c r="E133" s="182"/>
    </row>
    <row r="134" spans="2:5" hidden="1">
      <c r="B134" s="180">
        <v>274</v>
      </c>
      <c r="C134" s="181" t="s">
        <v>71</v>
      </c>
      <c r="D134" s="176" t="s">
        <v>142</v>
      </c>
      <c r="E134" s="182"/>
    </row>
    <row r="135" spans="2:5" hidden="1">
      <c r="B135" s="180">
        <v>275</v>
      </c>
      <c r="C135" s="181" t="s">
        <v>72</v>
      </c>
      <c r="D135" s="176" t="s">
        <v>143</v>
      </c>
      <c r="E135" s="182"/>
    </row>
    <row r="136" spans="2:5" hidden="1">
      <c r="B136" s="180">
        <v>276</v>
      </c>
      <c r="C136" s="181" t="s">
        <v>73</v>
      </c>
      <c r="D136" s="176" t="s">
        <v>144</v>
      </c>
      <c r="E136" s="182"/>
    </row>
    <row r="137" spans="2:5" hidden="1">
      <c r="B137" s="180">
        <v>279</v>
      </c>
      <c r="C137" s="181" t="s">
        <v>76</v>
      </c>
      <c r="D137" s="176" t="s">
        <v>147</v>
      </c>
      <c r="E137" s="182"/>
    </row>
    <row r="138" spans="2:5" hidden="1">
      <c r="B138" s="42">
        <v>280</v>
      </c>
      <c r="C138" s="39" t="s">
        <v>172</v>
      </c>
      <c r="D138" s="43" t="s">
        <v>148</v>
      </c>
      <c r="E138" s="44"/>
    </row>
    <row r="139" spans="2:5" hidden="1">
      <c r="B139" s="42">
        <v>281</v>
      </c>
      <c r="C139" s="39" t="s">
        <v>77</v>
      </c>
      <c r="D139" s="43" t="s">
        <v>149</v>
      </c>
      <c r="E139" s="44"/>
    </row>
    <row r="140" spans="2:5" hidden="1">
      <c r="B140" s="42">
        <v>282</v>
      </c>
      <c r="C140" s="39" t="s">
        <v>78</v>
      </c>
      <c r="D140" s="43" t="s">
        <v>150</v>
      </c>
      <c r="E140" s="44"/>
    </row>
    <row r="141" spans="2:5" hidden="1">
      <c r="B141" s="42">
        <v>283</v>
      </c>
      <c r="C141" s="39" t="s">
        <v>79</v>
      </c>
      <c r="D141" s="43" t="s">
        <v>151</v>
      </c>
      <c r="E141" s="44"/>
    </row>
    <row r="142" spans="2:5" hidden="1">
      <c r="B142" s="42">
        <v>284</v>
      </c>
      <c r="C142" s="39" t="s">
        <v>80</v>
      </c>
      <c r="D142" s="43" t="s">
        <v>152</v>
      </c>
      <c r="E142" s="44"/>
    </row>
    <row r="143" spans="2:5" ht="14.25" hidden="1" thickBot="1">
      <c r="B143" s="45">
        <v>285</v>
      </c>
      <c r="C143" s="46" t="s">
        <v>81</v>
      </c>
      <c r="D143" s="43" t="s">
        <v>153</v>
      </c>
      <c r="E143" s="44"/>
    </row>
    <row r="144" spans="2:5" hidden="1">
      <c r="B144" s="42">
        <v>286</v>
      </c>
      <c r="C144" s="165" t="s">
        <v>82</v>
      </c>
      <c r="D144" s="43" t="s">
        <v>154</v>
      </c>
      <c r="E144" s="44"/>
    </row>
    <row r="145" spans="2:5" hidden="1">
      <c r="B145" s="171">
        <v>287</v>
      </c>
      <c r="C145" s="172" t="s">
        <v>209</v>
      </c>
      <c r="D145" s="173" t="s">
        <v>210</v>
      </c>
      <c r="E145" s="174"/>
    </row>
    <row r="146" spans="2:5" hidden="1">
      <c r="B146" s="175">
        <v>288</v>
      </c>
      <c r="C146" s="175" t="s">
        <v>32</v>
      </c>
      <c r="D146" s="176" t="s">
        <v>155</v>
      </c>
      <c r="E146" s="177"/>
    </row>
    <row r="147" spans="2:5" hidden="1">
      <c r="B147" s="178">
        <v>289</v>
      </c>
      <c r="C147" s="178" t="s">
        <v>297</v>
      </c>
      <c r="D147" s="179" t="s">
        <v>329</v>
      </c>
      <c r="E147" s="178"/>
    </row>
    <row r="148" spans="2:5" hidden="1">
      <c r="B148" s="178">
        <v>290</v>
      </c>
      <c r="C148" s="178" t="s">
        <v>298</v>
      </c>
      <c r="D148" s="179" t="s">
        <v>330</v>
      </c>
      <c r="E148" s="178"/>
    </row>
    <row r="149" spans="2:5" hidden="1">
      <c r="B149" s="178">
        <v>291</v>
      </c>
      <c r="C149" s="178" t="s">
        <v>321</v>
      </c>
      <c r="D149" s="179" t="s">
        <v>331</v>
      </c>
      <c r="E149" s="178"/>
    </row>
    <row r="150" spans="2:5" hidden="1">
      <c r="B150" s="178">
        <v>292</v>
      </c>
      <c r="C150" s="178" t="s">
        <v>299</v>
      </c>
      <c r="D150" s="179" t="s">
        <v>332</v>
      </c>
      <c r="E150" s="178"/>
    </row>
    <row r="151" spans="2:5" hidden="1">
      <c r="B151" s="178">
        <v>293</v>
      </c>
      <c r="C151" s="178" t="s">
        <v>300</v>
      </c>
      <c r="D151" s="179" t="s">
        <v>333</v>
      </c>
      <c r="E151" s="178"/>
    </row>
    <row r="152" spans="2:5" hidden="1">
      <c r="B152" s="178">
        <v>294</v>
      </c>
      <c r="C152" s="178" t="s">
        <v>301</v>
      </c>
      <c r="D152" s="179" t="s">
        <v>338</v>
      </c>
      <c r="E152" s="178"/>
    </row>
    <row r="153" spans="2:5" hidden="1">
      <c r="B153" s="178">
        <v>295</v>
      </c>
      <c r="C153" s="178" t="s">
        <v>302</v>
      </c>
      <c r="D153" s="179" t="s">
        <v>339</v>
      </c>
      <c r="E153" s="178"/>
    </row>
    <row r="154" spans="2:5" hidden="1">
      <c r="B154" s="178">
        <v>296</v>
      </c>
      <c r="C154" s="178" t="s">
        <v>303</v>
      </c>
      <c r="D154" s="179" t="s">
        <v>340</v>
      </c>
      <c r="E154" s="178"/>
    </row>
    <row r="155" spans="2:5" hidden="1">
      <c r="B155" s="178">
        <v>297</v>
      </c>
      <c r="C155" s="178" t="s">
        <v>304</v>
      </c>
      <c r="D155" s="179" t="s">
        <v>334</v>
      </c>
      <c r="E155" s="178"/>
    </row>
    <row r="156" spans="2:5" hidden="1">
      <c r="B156" s="178">
        <v>298</v>
      </c>
      <c r="C156" s="178" t="s">
        <v>305</v>
      </c>
      <c r="D156" s="179" t="s">
        <v>335</v>
      </c>
      <c r="E156" s="178"/>
    </row>
    <row r="157" spans="2:5" hidden="1">
      <c r="B157" s="178">
        <v>299</v>
      </c>
      <c r="C157" s="178" t="s">
        <v>306</v>
      </c>
      <c r="D157" s="179" t="s">
        <v>336</v>
      </c>
      <c r="E157" s="178"/>
    </row>
    <row r="158" spans="2:5" hidden="1">
      <c r="B158" s="178">
        <v>300</v>
      </c>
      <c r="C158" s="178" t="s">
        <v>307</v>
      </c>
      <c r="D158" s="179" t="s">
        <v>341</v>
      </c>
      <c r="E158" s="178"/>
    </row>
    <row r="159" spans="2:5" hidden="1">
      <c r="B159" s="178">
        <v>301</v>
      </c>
      <c r="C159" s="178" t="s">
        <v>308</v>
      </c>
      <c r="D159" s="179" t="s">
        <v>342</v>
      </c>
      <c r="E159" s="178"/>
    </row>
    <row r="160" spans="2:5" hidden="1">
      <c r="B160" s="178">
        <v>302</v>
      </c>
      <c r="C160" s="178" t="s">
        <v>320</v>
      </c>
      <c r="D160" s="179" t="s">
        <v>343</v>
      </c>
      <c r="E160" s="178"/>
    </row>
    <row r="161" spans="2:5" hidden="1">
      <c r="B161" s="164"/>
      <c r="C161" s="166"/>
      <c r="D161" s="43"/>
      <c r="E161" s="167"/>
    </row>
    <row r="162" spans="2:5" hidden="1">
      <c r="B162" s="164"/>
      <c r="C162" s="166"/>
      <c r="D162" s="43"/>
      <c r="E162" s="167"/>
    </row>
    <row r="163" spans="2:5" hidden="1">
      <c r="B163" s="164"/>
      <c r="C163" s="166"/>
      <c r="D163" s="43"/>
      <c r="E163" s="167"/>
    </row>
    <row r="164" spans="2:5" hidden="1">
      <c r="B164" s="164"/>
      <c r="C164" s="166"/>
      <c r="D164" s="43"/>
      <c r="E164" s="167"/>
    </row>
    <row r="165" spans="2:5" hidden="1">
      <c r="B165" s="164"/>
      <c r="C165" s="166"/>
      <c r="D165" s="43"/>
      <c r="E165" s="167"/>
    </row>
    <row r="166" spans="2:5" hidden="1"/>
    <row r="167" spans="2:5" hidden="1"/>
    <row r="168" spans="2:5" hidden="1"/>
    <row r="169" spans="2:5" hidden="1"/>
    <row r="170" spans="2:5" hidden="1"/>
    <row r="171" spans="2:5" hidden="1"/>
    <row r="172" spans="2:5" hidden="1"/>
    <row r="173" spans="2:5" hidden="1"/>
    <row r="174" spans="2:5" hidden="1"/>
    <row r="175" spans="2:5" hidden="1"/>
    <row r="176" spans="2:5"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sheetData>
  <sheetProtection password="C6CC" sheet="1" objects="1" scenarios="1"/>
  <sortState ref="G82:H108">
    <sortCondition ref="G82:G108"/>
  </sortState>
  <mergeCells count="42">
    <mergeCell ref="K29:K30"/>
    <mergeCell ref="K19:K20"/>
    <mergeCell ref="K21:K22"/>
    <mergeCell ref="K23:K24"/>
    <mergeCell ref="K25:K26"/>
    <mergeCell ref="K27:K28"/>
    <mergeCell ref="L29:L30"/>
    <mergeCell ref="M29:M30"/>
    <mergeCell ref="M15:M16"/>
    <mergeCell ref="L15:L16"/>
    <mergeCell ref="L17:L18"/>
    <mergeCell ref="M17:M18"/>
    <mergeCell ref="L19:L20"/>
    <mergeCell ref="M19:M20"/>
    <mergeCell ref="L21:L22"/>
    <mergeCell ref="M21:M22"/>
    <mergeCell ref="L23:L24"/>
    <mergeCell ref="M23:M24"/>
    <mergeCell ref="L25:L26"/>
    <mergeCell ref="M25:M26"/>
    <mergeCell ref="L27:L28"/>
    <mergeCell ref="M27:M28"/>
    <mergeCell ref="A1:B2"/>
    <mergeCell ref="C1:R1"/>
    <mergeCell ref="C2:R2"/>
    <mergeCell ref="K13:N14"/>
    <mergeCell ref="O13:Q14"/>
    <mergeCell ref="A12:D13"/>
    <mergeCell ref="K7:Q8"/>
    <mergeCell ref="K9:Q9"/>
    <mergeCell ref="A4:B4"/>
    <mergeCell ref="B5:C5"/>
    <mergeCell ref="K11:Q11"/>
    <mergeCell ref="E5:I6"/>
    <mergeCell ref="E9:G9"/>
    <mergeCell ref="E8:G8"/>
    <mergeCell ref="E7:G7"/>
    <mergeCell ref="J15:J16"/>
    <mergeCell ref="K15:K16"/>
    <mergeCell ref="K17:K18"/>
    <mergeCell ref="K10:Q10"/>
    <mergeCell ref="K12:Q12"/>
  </mergeCells>
  <phoneticPr fontId="2"/>
  <pageMargins left="0" right="0" top="0" bottom="0" header="0.51181102362204722" footer="0.51181102362204722"/>
  <pageSetup paperSize="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zoomScaleNormal="100" zoomScaleSheetLayoutView="100" workbookViewId="0">
      <selection activeCell="B5" sqref="B5:C5"/>
    </sheetView>
  </sheetViews>
  <sheetFormatPr defaultRowHeight="13.5"/>
  <cols>
    <col min="1" max="1" width="9.875" style="86" customWidth="1"/>
    <col min="2" max="3" width="8.625" style="86" customWidth="1"/>
    <col min="4" max="4" width="5.375" style="86" customWidth="1"/>
    <col min="5" max="7" width="3.875" style="86" customWidth="1"/>
    <col min="8" max="8" width="43" style="86" customWidth="1"/>
    <col min="9" max="9" width="20.625" style="86" customWidth="1"/>
    <col min="10" max="10" width="9" style="86" customWidth="1"/>
    <col min="11" max="12" width="6.875" style="86" customWidth="1"/>
    <col min="13" max="13" width="6.875" style="2" customWidth="1"/>
    <col min="14" max="14" width="8.5" style="86" customWidth="1"/>
    <col min="15" max="15" width="6.875" style="86" customWidth="1"/>
    <col min="16" max="16" width="6" style="2" customWidth="1"/>
    <col min="17" max="17" width="4.875" style="86" customWidth="1"/>
    <col min="18" max="16384" width="9" style="86"/>
  </cols>
  <sheetData>
    <row r="1" spans="1:18" ht="25.5" customHeight="1">
      <c r="A1" s="259" t="s">
        <v>238</v>
      </c>
      <c r="B1" s="260"/>
      <c r="C1" s="211" t="s">
        <v>157</v>
      </c>
      <c r="D1" s="211"/>
      <c r="E1" s="211"/>
      <c r="F1" s="211"/>
      <c r="G1" s="211"/>
      <c r="H1" s="211"/>
      <c r="I1" s="211"/>
      <c r="J1" s="211"/>
      <c r="K1" s="211"/>
      <c r="L1" s="211"/>
      <c r="M1" s="211"/>
      <c r="N1" s="211"/>
      <c r="O1" s="211"/>
      <c r="P1" s="211"/>
      <c r="Q1" s="211"/>
      <c r="R1" s="211"/>
    </row>
    <row r="2" spans="1:18" ht="25.5" customHeight="1">
      <c r="A2" s="261"/>
      <c r="B2" s="262"/>
      <c r="C2" s="212" t="s">
        <v>239</v>
      </c>
      <c r="D2" s="212"/>
      <c r="E2" s="212"/>
      <c r="F2" s="212"/>
      <c r="G2" s="212"/>
      <c r="H2" s="212"/>
      <c r="I2" s="212"/>
      <c r="J2" s="212"/>
      <c r="K2" s="212"/>
      <c r="L2" s="212"/>
      <c r="M2" s="212"/>
      <c r="N2" s="212"/>
      <c r="O2" s="212"/>
      <c r="P2" s="212"/>
      <c r="Q2" s="212"/>
      <c r="R2" s="212"/>
    </row>
    <row r="3" spans="1:18" ht="7.5" customHeight="1">
      <c r="A3" s="84"/>
      <c r="B3" s="84"/>
      <c r="C3" s="84"/>
      <c r="D3" s="84"/>
      <c r="E3" s="84"/>
      <c r="F3" s="84"/>
      <c r="G3" s="84"/>
      <c r="H3" s="84"/>
      <c r="I3" s="84"/>
      <c r="J3" s="84"/>
      <c r="K3" s="84"/>
      <c r="L3" s="84"/>
      <c r="M3" s="9"/>
      <c r="N3" s="84"/>
      <c r="O3" s="84"/>
      <c r="P3" s="9"/>
      <c r="Q3" s="84"/>
      <c r="R3" s="84"/>
    </row>
    <row r="4" spans="1:18" ht="30" customHeight="1" thickBot="1">
      <c r="A4" s="263" t="s">
        <v>159</v>
      </c>
      <c r="B4" s="264"/>
      <c r="C4" s="84"/>
      <c r="D4" s="84"/>
      <c r="E4" s="84"/>
      <c r="F4" s="84"/>
      <c r="G4" s="84"/>
      <c r="H4" s="84"/>
      <c r="I4" s="84"/>
      <c r="J4" s="84"/>
      <c r="K4" s="84"/>
      <c r="L4" s="84"/>
      <c r="M4" s="9"/>
      <c r="N4" s="68" t="s">
        <v>160</v>
      </c>
      <c r="O4" s="84"/>
      <c r="P4" s="9"/>
      <c r="Q4" s="84"/>
      <c r="R4" s="84"/>
    </row>
    <row r="5" spans="1:18" ht="22.5" customHeight="1" thickTop="1" thickBot="1">
      <c r="A5" s="66" t="s">
        <v>9</v>
      </c>
      <c r="B5" s="241"/>
      <c r="C5" s="242"/>
      <c r="D5" s="84"/>
      <c r="E5" s="253" t="s">
        <v>349</v>
      </c>
      <c r="F5" s="253"/>
      <c r="G5" s="253"/>
      <c r="H5" s="253"/>
      <c r="I5" s="253"/>
      <c r="J5" s="84"/>
      <c r="K5" s="84"/>
      <c r="L5" s="84"/>
      <c r="M5" s="9"/>
      <c r="N5" s="145"/>
      <c r="O5" s="25"/>
      <c r="P5" s="26"/>
      <c r="Q5" s="84"/>
      <c r="R5" s="84"/>
    </row>
    <row r="6" spans="1:18" ht="22.5" customHeight="1" thickTop="1" thickBot="1">
      <c r="A6" s="67"/>
      <c r="B6" s="27" t="s">
        <v>0</v>
      </c>
      <c r="C6" s="27" t="s">
        <v>1</v>
      </c>
      <c r="D6" s="84"/>
      <c r="E6" s="253"/>
      <c r="F6" s="253"/>
      <c r="G6" s="253"/>
      <c r="H6" s="253"/>
      <c r="I6" s="253"/>
      <c r="J6" s="84"/>
      <c r="K6" s="84"/>
      <c r="L6" s="84"/>
      <c r="M6" s="9"/>
      <c r="N6" s="84"/>
      <c r="O6" s="84"/>
      <c r="P6" s="9"/>
      <c r="Q6" s="84"/>
      <c r="R6" s="84"/>
    </row>
    <row r="7" spans="1:18" ht="22.5" customHeight="1" thickTop="1" thickBot="1">
      <c r="A7" s="67" t="s">
        <v>10</v>
      </c>
      <c r="B7" s="122"/>
      <c r="C7" s="144"/>
      <c r="D7" s="84"/>
      <c r="E7" s="258" t="s">
        <v>227</v>
      </c>
      <c r="F7" s="258"/>
      <c r="G7" s="258"/>
      <c r="H7" s="110" t="s">
        <v>226</v>
      </c>
      <c r="I7" s="110" t="s">
        <v>219</v>
      </c>
      <c r="J7" s="109"/>
      <c r="K7" s="265" t="s">
        <v>225</v>
      </c>
      <c r="L7" s="266"/>
      <c r="M7" s="266"/>
      <c r="N7" s="266"/>
      <c r="O7" s="266"/>
      <c r="P7" s="266"/>
      <c r="Q7" s="267"/>
      <c r="R7" s="84"/>
    </row>
    <row r="8" spans="1:18" ht="22.5" customHeight="1" thickTop="1">
      <c r="A8" s="67" t="s">
        <v>11</v>
      </c>
      <c r="B8" s="32"/>
      <c r="C8" s="111"/>
      <c r="D8" s="134" t="s">
        <v>228</v>
      </c>
      <c r="E8" s="256"/>
      <c r="F8" s="256"/>
      <c r="G8" s="257"/>
      <c r="H8" s="129"/>
      <c r="I8" s="113"/>
      <c r="J8" s="109"/>
      <c r="K8" s="268"/>
      <c r="L8" s="269"/>
      <c r="M8" s="269"/>
      <c r="N8" s="269"/>
      <c r="O8" s="269"/>
      <c r="P8" s="269"/>
      <c r="Q8" s="270"/>
      <c r="R8" s="84"/>
    </row>
    <row r="9" spans="1:18" ht="22.5" customHeight="1" thickBot="1">
      <c r="A9" s="67" t="s">
        <v>12</v>
      </c>
      <c r="B9" s="33"/>
      <c r="C9" s="112"/>
      <c r="D9" s="135" t="s">
        <v>228</v>
      </c>
      <c r="E9" s="254"/>
      <c r="F9" s="254"/>
      <c r="G9" s="255"/>
      <c r="H9" s="130"/>
      <c r="I9" s="114"/>
      <c r="J9" s="109"/>
      <c r="K9" s="236" t="s">
        <v>222</v>
      </c>
      <c r="L9" s="237"/>
      <c r="M9" s="237"/>
      <c r="N9" s="237"/>
      <c r="O9" s="237"/>
      <c r="P9" s="237"/>
      <c r="Q9" s="238"/>
      <c r="R9" s="84"/>
    </row>
    <row r="10" spans="1:18" ht="22.5" customHeight="1" thickTop="1">
      <c r="A10" s="84"/>
      <c r="B10" s="84"/>
      <c r="C10" s="84"/>
      <c r="D10" s="84"/>
      <c r="E10" s="84"/>
      <c r="F10" s="84"/>
      <c r="G10" s="84"/>
      <c r="H10" s="84"/>
      <c r="I10" s="84"/>
      <c r="J10" s="84"/>
      <c r="K10" s="201" t="s">
        <v>223</v>
      </c>
      <c r="L10" s="202"/>
      <c r="M10" s="202"/>
      <c r="N10" s="202"/>
      <c r="O10" s="202"/>
      <c r="P10" s="202"/>
      <c r="Q10" s="203"/>
      <c r="R10" s="84"/>
    </row>
    <row r="11" spans="1:18" ht="18" customHeight="1">
      <c r="A11" s="84"/>
      <c r="B11" s="25"/>
      <c r="C11" s="84"/>
      <c r="D11" s="84"/>
      <c r="E11" s="84"/>
      <c r="F11" s="84"/>
      <c r="G11" s="84"/>
      <c r="H11" s="84"/>
      <c r="I11" s="84"/>
      <c r="J11" s="84"/>
      <c r="K11" s="250" t="s">
        <v>224</v>
      </c>
      <c r="L11" s="251"/>
      <c r="M11" s="251"/>
      <c r="N11" s="251"/>
      <c r="O11" s="251"/>
      <c r="P11" s="251"/>
      <c r="Q11" s="252"/>
      <c r="R11" s="84"/>
    </row>
    <row r="12" spans="1:18" ht="18" customHeight="1">
      <c r="A12" s="271" t="s">
        <v>243</v>
      </c>
      <c r="B12" s="272"/>
      <c r="C12" s="272"/>
      <c r="D12" s="272"/>
      <c r="E12" s="138"/>
      <c r="F12" s="138"/>
      <c r="G12" s="138"/>
      <c r="H12" s="138"/>
      <c r="I12" s="139"/>
      <c r="J12" s="84"/>
      <c r="K12" s="204"/>
      <c r="L12" s="205"/>
      <c r="M12" s="205"/>
      <c r="N12" s="205"/>
      <c r="O12" s="205"/>
      <c r="P12" s="205"/>
      <c r="Q12" s="206"/>
      <c r="R12" s="84"/>
    </row>
    <row r="13" spans="1:18" ht="18" customHeight="1">
      <c r="A13" s="273"/>
      <c r="B13" s="274"/>
      <c r="C13" s="274"/>
      <c r="D13" s="274"/>
      <c r="E13" s="140"/>
      <c r="F13" s="140"/>
      <c r="G13" s="140"/>
      <c r="H13" s="140"/>
      <c r="I13" s="141"/>
      <c r="J13" s="84"/>
      <c r="K13" s="275" t="s">
        <v>240</v>
      </c>
      <c r="L13" s="276"/>
      <c r="M13" s="276"/>
      <c r="N13" s="277"/>
      <c r="O13" s="282" t="s">
        <v>241</v>
      </c>
      <c r="P13" s="283"/>
      <c r="Q13" s="284"/>
      <c r="R13" s="84"/>
    </row>
    <row r="14" spans="1:18" ht="18" customHeight="1" thickBot="1">
      <c r="A14" s="53" t="s">
        <v>13</v>
      </c>
      <c r="B14" s="120" t="s">
        <v>0</v>
      </c>
      <c r="C14" s="120" t="s">
        <v>1</v>
      </c>
      <c r="D14" s="29" t="s">
        <v>2</v>
      </c>
      <c r="E14" s="29" t="s">
        <v>3</v>
      </c>
      <c r="F14" s="29" t="s">
        <v>21</v>
      </c>
      <c r="G14" s="29" t="s">
        <v>218</v>
      </c>
      <c r="H14" s="29" t="s">
        <v>226</v>
      </c>
      <c r="I14" s="108" t="s">
        <v>219</v>
      </c>
      <c r="J14" s="84"/>
      <c r="K14" s="278"/>
      <c r="L14" s="279"/>
      <c r="M14" s="280"/>
      <c r="N14" s="281"/>
      <c r="O14" s="285"/>
      <c r="P14" s="286"/>
      <c r="Q14" s="287"/>
      <c r="R14" s="84"/>
    </row>
    <row r="15" spans="1:18" ht="19.5" customHeight="1" thickTop="1">
      <c r="A15" s="142">
        <v>1</v>
      </c>
      <c r="B15" s="61"/>
      <c r="C15" s="62"/>
      <c r="D15" s="87"/>
      <c r="E15" s="99"/>
      <c r="F15" s="100"/>
      <c r="G15" s="101"/>
      <c r="H15" s="131"/>
      <c r="I15" s="113"/>
      <c r="J15" s="196"/>
      <c r="K15" s="197" t="s">
        <v>14</v>
      </c>
      <c r="L15" s="248">
        <v>1</v>
      </c>
      <c r="M15" s="246"/>
      <c r="N15" s="28"/>
      <c r="O15" s="52">
        <v>1</v>
      </c>
      <c r="P15" s="54"/>
      <c r="Q15" s="24"/>
      <c r="R15" s="84"/>
    </row>
    <row r="16" spans="1:18" ht="19.5" customHeight="1" thickBot="1">
      <c r="A16" s="143">
        <v>2</v>
      </c>
      <c r="B16" s="63"/>
      <c r="C16" s="8"/>
      <c r="D16" s="88"/>
      <c r="E16" s="102"/>
      <c r="F16" s="103"/>
      <c r="G16" s="104"/>
      <c r="H16" s="132"/>
      <c r="I16" s="115"/>
      <c r="J16" s="196"/>
      <c r="K16" s="198"/>
      <c r="L16" s="249"/>
      <c r="M16" s="247"/>
      <c r="N16" s="28"/>
      <c r="O16" s="51">
        <v>2</v>
      </c>
      <c r="P16" s="55"/>
      <c r="Q16" s="24"/>
      <c r="R16" s="84"/>
    </row>
    <row r="17" spans="1:18" ht="19.5" customHeight="1">
      <c r="A17" s="143">
        <v>3</v>
      </c>
      <c r="B17" s="63"/>
      <c r="C17" s="8"/>
      <c r="D17" s="88"/>
      <c r="E17" s="102"/>
      <c r="F17" s="103"/>
      <c r="G17" s="104"/>
      <c r="H17" s="132"/>
      <c r="I17" s="115"/>
      <c r="J17" s="84"/>
      <c r="K17" s="199"/>
      <c r="L17" s="243">
        <v>2</v>
      </c>
      <c r="M17" s="244"/>
      <c r="N17" s="28"/>
      <c r="O17" s="51">
        <v>3</v>
      </c>
      <c r="P17" s="55"/>
      <c r="Q17" s="24"/>
      <c r="R17" s="84"/>
    </row>
    <row r="18" spans="1:18" ht="19.5" customHeight="1" thickBot="1">
      <c r="A18" s="143">
        <v>4</v>
      </c>
      <c r="B18" s="63"/>
      <c r="C18" s="8"/>
      <c r="D18" s="88"/>
      <c r="E18" s="102"/>
      <c r="F18" s="103"/>
      <c r="G18" s="104"/>
      <c r="H18" s="132"/>
      <c r="I18" s="115"/>
      <c r="J18" s="84"/>
      <c r="K18" s="200"/>
      <c r="L18" s="243"/>
      <c r="M18" s="247"/>
      <c r="N18" s="28"/>
      <c r="O18" s="51">
        <v>4</v>
      </c>
      <c r="P18" s="55"/>
      <c r="Q18" s="24"/>
      <c r="R18" s="84"/>
    </row>
    <row r="19" spans="1:18" ht="19.5" customHeight="1">
      <c r="A19" s="143">
        <v>5</v>
      </c>
      <c r="B19" s="63"/>
      <c r="C19" s="8"/>
      <c r="D19" s="88"/>
      <c r="E19" s="102"/>
      <c r="F19" s="103"/>
      <c r="G19" s="104"/>
      <c r="H19" s="132"/>
      <c r="I19" s="115"/>
      <c r="J19" s="84"/>
      <c r="K19" s="199"/>
      <c r="L19" s="243">
        <v>3</v>
      </c>
      <c r="M19" s="244"/>
      <c r="N19" s="28"/>
      <c r="O19" s="51">
        <v>5</v>
      </c>
      <c r="P19" s="55"/>
      <c r="Q19" s="24"/>
      <c r="R19" s="84"/>
    </row>
    <row r="20" spans="1:18" ht="19.5" customHeight="1" thickBot="1">
      <c r="A20" s="143">
        <v>6</v>
      </c>
      <c r="B20" s="63"/>
      <c r="C20" s="8"/>
      <c r="D20" s="88"/>
      <c r="E20" s="102"/>
      <c r="F20" s="103"/>
      <c r="G20" s="104"/>
      <c r="H20" s="132"/>
      <c r="I20" s="115"/>
      <c r="J20" s="84"/>
      <c r="K20" s="200"/>
      <c r="L20" s="243"/>
      <c r="M20" s="247"/>
      <c r="N20" s="28"/>
      <c r="O20" s="51">
        <v>6</v>
      </c>
      <c r="P20" s="55"/>
      <c r="Q20" s="24"/>
      <c r="R20" s="84"/>
    </row>
    <row r="21" spans="1:18" ht="19.5" customHeight="1">
      <c r="A21" s="143">
        <v>7</v>
      </c>
      <c r="B21" s="63"/>
      <c r="C21" s="8"/>
      <c r="D21" s="88"/>
      <c r="E21" s="102"/>
      <c r="F21" s="103"/>
      <c r="G21" s="104"/>
      <c r="H21" s="132"/>
      <c r="I21" s="115"/>
      <c r="J21" s="84"/>
      <c r="K21" s="199"/>
      <c r="L21" s="243">
        <v>4</v>
      </c>
      <c r="M21" s="244"/>
      <c r="N21" s="28"/>
      <c r="O21" s="51">
        <v>7</v>
      </c>
      <c r="P21" s="55"/>
      <c r="Q21" s="24"/>
      <c r="R21" s="84"/>
    </row>
    <row r="22" spans="1:18" ht="19.5" customHeight="1" thickBot="1">
      <c r="A22" s="143">
        <v>8</v>
      </c>
      <c r="B22" s="63"/>
      <c r="C22" s="8"/>
      <c r="D22" s="88"/>
      <c r="E22" s="102"/>
      <c r="F22" s="103"/>
      <c r="G22" s="104"/>
      <c r="H22" s="132"/>
      <c r="I22" s="115"/>
      <c r="J22" s="84"/>
      <c r="K22" s="200"/>
      <c r="L22" s="243"/>
      <c r="M22" s="247"/>
      <c r="N22" s="28"/>
      <c r="O22" s="51">
        <v>8</v>
      </c>
      <c r="P22" s="55"/>
      <c r="Q22" s="24"/>
      <c r="R22" s="84"/>
    </row>
    <row r="23" spans="1:18" ht="19.5" customHeight="1">
      <c r="A23" s="143">
        <v>9</v>
      </c>
      <c r="B23" s="63"/>
      <c r="C23" s="8"/>
      <c r="D23" s="88"/>
      <c r="E23" s="102"/>
      <c r="F23" s="103"/>
      <c r="G23" s="104"/>
      <c r="H23" s="132"/>
      <c r="I23" s="115"/>
      <c r="J23" s="84"/>
      <c r="K23" s="199"/>
      <c r="L23" s="243">
        <v>5</v>
      </c>
      <c r="M23" s="244"/>
      <c r="N23" s="28"/>
      <c r="O23" s="51">
        <v>9</v>
      </c>
      <c r="P23" s="55"/>
      <c r="Q23" s="24"/>
      <c r="R23" s="84"/>
    </row>
    <row r="24" spans="1:18" ht="19.5" customHeight="1" thickBot="1">
      <c r="A24" s="143">
        <v>10</v>
      </c>
      <c r="B24" s="63"/>
      <c r="C24" s="8"/>
      <c r="D24" s="88"/>
      <c r="E24" s="102"/>
      <c r="F24" s="103"/>
      <c r="G24" s="104"/>
      <c r="H24" s="132"/>
      <c r="I24" s="115"/>
      <c r="J24" s="84"/>
      <c r="K24" s="200"/>
      <c r="L24" s="243"/>
      <c r="M24" s="247"/>
      <c r="N24" s="28"/>
      <c r="O24" s="51">
        <v>10</v>
      </c>
      <c r="P24" s="55"/>
      <c r="Q24" s="24"/>
      <c r="R24" s="84"/>
    </row>
    <row r="25" spans="1:18" ht="19.5" customHeight="1">
      <c r="A25" s="143">
        <v>11</v>
      </c>
      <c r="B25" s="63"/>
      <c r="C25" s="8"/>
      <c r="D25" s="88"/>
      <c r="E25" s="102"/>
      <c r="F25" s="103"/>
      <c r="G25" s="104"/>
      <c r="H25" s="132"/>
      <c r="I25" s="115"/>
      <c r="J25" s="84"/>
      <c r="K25" s="199"/>
      <c r="L25" s="243">
        <v>6</v>
      </c>
      <c r="M25" s="244"/>
      <c r="N25" s="28"/>
      <c r="O25" s="51">
        <v>11</v>
      </c>
      <c r="P25" s="55"/>
      <c r="Q25" s="24"/>
      <c r="R25" s="84"/>
    </row>
    <row r="26" spans="1:18" ht="19.5" customHeight="1" thickBot="1">
      <c r="A26" s="143">
        <v>12</v>
      </c>
      <c r="B26" s="63"/>
      <c r="C26" s="8"/>
      <c r="D26" s="88"/>
      <c r="E26" s="102"/>
      <c r="F26" s="103"/>
      <c r="G26" s="104"/>
      <c r="H26" s="132"/>
      <c r="I26" s="115"/>
      <c r="J26" s="84"/>
      <c r="K26" s="200"/>
      <c r="L26" s="243"/>
      <c r="M26" s="247"/>
      <c r="N26" s="28"/>
      <c r="O26" s="51">
        <v>12</v>
      </c>
      <c r="P26" s="55"/>
      <c r="Q26" s="24"/>
      <c r="R26" s="84"/>
    </row>
    <row r="27" spans="1:18" ht="19.5" customHeight="1">
      <c r="A27" s="143">
        <v>13</v>
      </c>
      <c r="B27" s="63"/>
      <c r="C27" s="8"/>
      <c r="D27" s="88"/>
      <c r="E27" s="102"/>
      <c r="F27" s="103"/>
      <c r="G27" s="104"/>
      <c r="H27" s="132"/>
      <c r="I27" s="115"/>
      <c r="J27" s="84"/>
      <c r="K27" s="199"/>
      <c r="L27" s="243">
        <v>7</v>
      </c>
      <c r="M27" s="244"/>
      <c r="N27" s="28"/>
      <c r="O27" s="51">
        <v>13</v>
      </c>
      <c r="P27" s="55"/>
      <c r="Q27" s="24"/>
      <c r="R27" s="84"/>
    </row>
    <row r="28" spans="1:18" ht="19.5" customHeight="1" thickBot="1">
      <c r="A28" s="143">
        <v>14</v>
      </c>
      <c r="B28" s="63"/>
      <c r="C28" s="8"/>
      <c r="D28" s="88"/>
      <c r="E28" s="102"/>
      <c r="F28" s="103"/>
      <c r="G28" s="104"/>
      <c r="H28" s="132"/>
      <c r="I28" s="115"/>
      <c r="J28" s="84"/>
      <c r="K28" s="200"/>
      <c r="L28" s="243"/>
      <c r="M28" s="247"/>
      <c r="N28" s="28"/>
      <c r="O28" s="51">
        <v>14</v>
      </c>
      <c r="P28" s="55"/>
      <c r="Q28" s="24"/>
      <c r="R28" s="84"/>
    </row>
    <row r="29" spans="1:18" ht="19.5" customHeight="1">
      <c r="A29" s="143">
        <v>15</v>
      </c>
      <c r="B29" s="63"/>
      <c r="C29" s="8"/>
      <c r="D29" s="88"/>
      <c r="E29" s="102"/>
      <c r="F29" s="103"/>
      <c r="G29" s="104"/>
      <c r="H29" s="132"/>
      <c r="I29" s="115"/>
      <c r="J29" s="84"/>
      <c r="K29" s="199"/>
      <c r="L29" s="243">
        <v>8</v>
      </c>
      <c r="M29" s="244"/>
      <c r="N29" s="28"/>
      <c r="O29" s="51">
        <v>15</v>
      </c>
      <c r="P29" s="55"/>
      <c r="Q29" s="24"/>
      <c r="R29" s="84"/>
    </row>
    <row r="30" spans="1:18" ht="19.5" customHeight="1" thickBot="1">
      <c r="A30" s="143">
        <v>16</v>
      </c>
      <c r="B30" s="63"/>
      <c r="C30" s="8"/>
      <c r="D30" s="88"/>
      <c r="E30" s="102"/>
      <c r="F30" s="103"/>
      <c r="G30" s="104"/>
      <c r="H30" s="132"/>
      <c r="I30" s="115"/>
      <c r="J30" s="84"/>
      <c r="K30" s="200"/>
      <c r="L30" s="243"/>
      <c r="M30" s="245"/>
      <c r="N30" s="28"/>
      <c r="O30" s="51">
        <v>16</v>
      </c>
      <c r="P30" s="55"/>
      <c r="Q30" s="24"/>
      <c r="R30" s="84"/>
    </row>
    <row r="31" spans="1:18" ht="19.5" customHeight="1" thickTop="1">
      <c r="A31" s="143">
        <v>17</v>
      </c>
      <c r="B31" s="63"/>
      <c r="C31" s="8"/>
      <c r="D31" s="88"/>
      <c r="E31" s="102"/>
      <c r="F31" s="103"/>
      <c r="G31" s="104"/>
      <c r="H31" s="132"/>
      <c r="I31" s="115"/>
      <c r="J31" s="84"/>
      <c r="K31" s="23"/>
      <c r="L31" s="28"/>
      <c r="M31" s="120"/>
      <c r="N31" s="28"/>
      <c r="O31" s="51">
        <v>17</v>
      </c>
      <c r="P31" s="55"/>
      <c r="Q31" s="24"/>
      <c r="R31" s="84"/>
    </row>
    <row r="32" spans="1:18" ht="19.5" customHeight="1">
      <c r="A32" s="143">
        <v>18</v>
      </c>
      <c r="B32" s="63"/>
      <c r="C32" s="8"/>
      <c r="D32" s="88"/>
      <c r="E32" s="102"/>
      <c r="F32" s="103"/>
      <c r="G32" s="104"/>
      <c r="H32" s="132"/>
      <c r="I32" s="115"/>
      <c r="J32" s="84"/>
      <c r="K32" s="23"/>
      <c r="L32" s="28"/>
      <c r="M32" s="120"/>
      <c r="N32" s="28"/>
      <c r="O32" s="51">
        <v>18</v>
      </c>
      <c r="P32" s="55"/>
      <c r="Q32" s="24"/>
      <c r="R32" s="84"/>
    </row>
    <row r="33" spans="1:18" ht="19.5" customHeight="1">
      <c r="A33" s="143">
        <v>19</v>
      </c>
      <c r="B33" s="63"/>
      <c r="C33" s="8"/>
      <c r="D33" s="88"/>
      <c r="E33" s="102"/>
      <c r="F33" s="103"/>
      <c r="G33" s="104"/>
      <c r="H33" s="132"/>
      <c r="I33" s="115"/>
      <c r="J33" s="84"/>
      <c r="K33" s="23"/>
      <c r="L33" s="28"/>
      <c r="M33" s="120"/>
      <c r="N33" s="28"/>
      <c r="O33" s="51">
        <v>19</v>
      </c>
      <c r="P33" s="55"/>
      <c r="Q33" s="24"/>
      <c r="R33" s="84"/>
    </row>
    <row r="34" spans="1:18" ht="19.5" customHeight="1">
      <c r="A34" s="143">
        <v>20</v>
      </c>
      <c r="B34" s="63"/>
      <c r="C34" s="8"/>
      <c r="D34" s="88"/>
      <c r="E34" s="102"/>
      <c r="F34" s="103"/>
      <c r="G34" s="104"/>
      <c r="H34" s="132"/>
      <c r="I34" s="115"/>
      <c r="J34" s="84"/>
      <c r="K34" s="23"/>
      <c r="L34" s="28"/>
      <c r="M34" s="120"/>
      <c r="N34" s="28"/>
      <c r="O34" s="51">
        <v>20</v>
      </c>
      <c r="P34" s="55"/>
      <c r="Q34" s="24"/>
      <c r="R34" s="84"/>
    </row>
    <row r="35" spans="1:18" ht="19.5" customHeight="1">
      <c r="A35" s="143">
        <v>21</v>
      </c>
      <c r="B35" s="63"/>
      <c r="C35" s="8"/>
      <c r="D35" s="88"/>
      <c r="E35" s="102"/>
      <c r="F35" s="103"/>
      <c r="G35" s="104"/>
      <c r="H35" s="132"/>
      <c r="I35" s="115"/>
      <c r="J35" s="84"/>
      <c r="K35" s="23"/>
      <c r="L35" s="28"/>
      <c r="M35" s="120"/>
      <c r="N35" s="28"/>
      <c r="O35" s="51">
        <v>21</v>
      </c>
      <c r="P35" s="55"/>
      <c r="Q35" s="24"/>
      <c r="R35" s="84"/>
    </row>
    <row r="36" spans="1:18" ht="19.5" customHeight="1">
      <c r="A36" s="143">
        <v>22</v>
      </c>
      <c r="B36" s="63"/>
      <c r="C36" s="8"/>
      <c r="D36" s="88"/>
      <c r="E36" s="102"/>
      <c r="F36" s="103"/>
      <c r="G36" s="104"/>
      <c r="H36" s="132"/>
      <c r="I36" s="115"/>
      <c r="J36" s="84"/>
      <c r="K36" s="23"/>
      <c r="L36" s="28"/>
      <c r="M36" s="120"/>
      <c r="N36" s="28"/>
      <c r="O36" s="51">
        <v>22</v>
      </c>
      <c r="P36" s="55"/>
      <c r="Q36" s="24"/>
      <c r="R36" s="84"/>
    </row>
    <row r="37" spans="1:18" ht="19.5" customHeight="1">
      <c r="A37" s="143">
        <v>23</v>
      </c>
      <c r="B37" s="63"/>
      <c r="C37" s="8"/>
      <c r="D37" s="88"/>
      <c r="E37" s="102"/>
      <c r="F37" s="103"/>
      <c r="G37" s="104"/>
      <c r="H37" s="132"/>
      <c r="I37" s="115"/>
      <c r="J37" s="84"/>
      <c r="K37" s="23"/>
      <c r="L37" s="28"/>
      <c r="M37" s="120"/>
      <c r="N37" s="28"/>
      <c r="O37" s="51">
        <v>23</v>
      </c>
      <c r="P37" s="55"/>
      <c r="Q37" s="24"/>
      <c r="R37" s="84"/>
    </row>
    <row r="38" spans="1:18" ht="19.5" customHeight="1">
      <c r="A38" s="143">
        <v>24</v>
      </c>
      <c r="B38" s="63"/>
      <c r="C38" s="8"/>
      <c r="D38" s="88"/>
      <c r="E38" s="102"/>
      <c r="F38" s="103"/>
      <c r="G38" s="104"/>
      <c r="H38" s="132"/>
      <c r="I38" s="115"/>
      <c r="J38" s="84"/>
      <c r="K38" s="23"/>
      <c r="L38" s="28"/>
      <c r="M38" s="120"/>
      <c r="N38" s="28"/>
      <c r="O38" s="51">
        <v>24</v>
      </c>
      <c r="P38" s="55"/>
      <c r="Q38" s="24"/>
      <c r="R38" s="84"/>
    </row>
    <row r="39" spans="1:18" ht="19.5" customHeight="1">
      <c r="A39" s="143">
        <v>25</v>
      </c>
      <c r="B39" s="63"/>
      <c r="C39" s="8"/>
      <c r="D39" s="88"/>
      <c r="E39" s="102"/>
      <c r="F39" s="103"/>
      <c r="G39" s="104"/>
      <c r="H39" s="132"/>
      <c r="I39" s="115"/>
      <c r="J39" s="84"/>
      <c r="K39" s="23"/>
      <c r="L39" s="28"/>
      <c r="M39" s="120"/>
      <c r="N39" s="28"/>
      <c r="O39" s="51">
        <v>25</v>
      </c>
      <c r="P39" s="55"/>
      <c r="Q39" s="24"/>
      <c r="R39" s="84"/>
    </row>
    <row r="40" spans="1:18" ht="19.5" customHeight="1">
      <c r="A40" s="143">
        <v>26</v>
      </c>
      <c r="B40" s="63"/>
      <c r="C40" s="8"/>
      <c r="D40" s="88"/>
      <c r="E40" s="102"/>
      <c r="F40" s="103"/>
      <c r="G40" s="104"/>
      <c r="H40" s="132"/>
      <c r="I40" s="115"/>
      <c r="J40" s="84"/>
      <c r="K40" s="23"/>
      <c r="L40" s="28"/>
      <c r="M40" s="120"/>
      <c r="N40" s="28"/>
      <c r="O40" s="51">
        <v>26</v>
      </c>
      <c r="P40" s="55"/>
      <c r="Q40" s="24"/>
      <c r="R40" s="84"/>
    </row>
    <row r="41" spans="1:18" ht="19.5" customHeight="1">
      <c r="A41" s="143">
        <v>27</v>
      </c>
      <c r="B41" s="63"/>
      <c r="C41" s="8"/>
      <c r="D41" s="88"/>
      <c r="E41" s="102"/>
      <c r="F41" s="103"/>
      <c r="G41" s="104"/>
      <c r="H41" s="132"/>
      <c r="I41" s="115"/>
      <c r="J41" s="84"/>
      <c r="K41" s="23"/>
      <c r="L41" s="28"/>
      <c r="M41" s="120"/>
      <c r="N41" s="28"/>
      <c r="O41" s="51">
        <v>27</v>
      </c>
      <c r="P41" s="55"/>
      <c r="Q41" s="24"/>
      <c r="R41" s="84"/>
    </row>
    <row r="42" spans="1:18" ht="19.5" customHeight="1">
      <c r="A42" s="143">
        <v>28</v>
      </c>
      <c r="B42" s="63"/>
      <c r="C42" s="8"/>
      <c r="D42" s="88"/>
      <c r="E42" s="102"/>
      <c r="F42" s="103"/>
      <c r="G42" s="104"/>
      <c r="H42" s="132"/>
      <c r="I42" s="115"/>
      <c r="J42" s="84"/>
      <c r="K42" s="23"/>
      <c r="L42" s="28"/>
      <c r="M42" s="120"/>
      <c r="N42" s="28"/>
      <c r="O42" s="51">
        <v>28</v>
      </c>
      <c r="P42" s="55"/>
      <c r="Q42" s="24"/>
      <c r="R42" s="84"/>
    </row>
    <row r="43" spans="1:18" ht="19.5" customHeight="1">
      <c r="A43" s="143">
        <v>29</v>
      </c>
      <c r="B43" s="63"/>
      <c r="C43" s="8"/>
      <c r="D43" s="88"/>
      <c r="E43" s="102"/>
      <c r="F43" s="103"/>
      <c r="G43" s="104"/>
      <c r="H43" s="132"/>
      <c r="I43" s="115"/>
      <c r="J43" s="84"/>
      <c r="K43" s="23"/>
      <c r="L43" s="28"/>
      <c r="M43" s="120"/>
      <c r="N43" s="28"/>
      <c r="O43" s="51">
        <v>29</v>
      </c>
      <c r="P43" s="55"/>
      <c r="Q43" s="24"/>
      <c r="R43" s="84"/>
    </row>
    <row r="44" spans="1:18" ht="19.5" customHeight="1">
      <c r="A44" s="143">
        <v>30</v>
      </c>
      <c r="B44" s="63"/>
      <c r="C44" s="8"/>
      <c r="D44" s="88"/>
      <c r="E44" s="102"/>
      <c r="F44" s="103"/>
      <c r="G44" s="104"/>
      <c r="H44" s="132"/>
      <c r="I44" s="115"/>
      <c r="J44" s="84"/>
      <c r="K44" s="23"/>
      <c r="L44" s="28"/>
      <c r="M44" s="120"/>
      <c r="N44" s="28"/>
      <c r="O44" s="51">
        <v>30</v>
      </c>
      <c r="P44" s="55"/>
      <c r="Q44" s="24"/>
      <c r="R44" s="84"/>
    </row>
    <row r="45" spans="1:18" ht="19.5" customHeight="1">
      <c r="A45" s="143">
        <v>31</v>
      </c>
      <c r="B45" s="63"/>
      <c r="C45" s="8"/>
      <c r="D45" s="88"/>
      <c r="E45" s="102"/>
      <c r="F45" s="103"/>
      <c r="G45" s="104"/>
      <c r="H45" s="132"/>
      <c r="I45" s="115"/>
      <c r="J45" s="84"/>
      <c r="K45" s="23"/>
      <c r="L45" s="28"/>
      <c r="M45" s="120"/>
      <c r="N45" s="28"/>
      <c r="O45" s="51">
        <v>31</v>
      </c>
      <c r="P45" s="55"/>
      <c r="Q45" s="24"/>
      <c r="R45" s="84"/>
    </row>
    <row r="46" spans="1:18" ht="19.5" customHeight="1">
      <c r="A46" s="143">
        <v>32</v>
      </c>
      <c r="B46" s="63"/>
      <c r="C46" s="8"/>
      <c r="D46" s="88"/>
      <c r="E46" s="102"/>
      <c r="F46" s="103"/>
      <c r="G46" s="104"/>
      <c r="H46" s="132"/>
      <c r="I46" s="115"/>
      <c r="J46" s="84"/>
      <c r="K46" s="23"/>
      <c r="L46" s="28"/>
      <c r="M46" s="120"/>
      <c r="N46" s="28"/>
      <c r="O46" s="51">
        <v>32</v>
      </c>
      <c r="P46" s="55"/>
      <c r="Q46" s="24"/>
      <c r="R46" s="84"/>
    </row>
    <row r="47" spans="1:18" ht="19.5" customHeight="1">
      <c r="A47" s="143">
        <v>33</v>
      </c>
      <c r="B47" s="63"/>
      <c r="C47" s="8"/>
      <c r="D47" s="88"/>
      <c r="E47" s="102"/>
      <c r="F47" s="103"/>
      <c r="G47" s="104"/>
      <c r="H47" s="132"/>
      <c r="I47" s="115"/>
      <c r="J47" s="84"/>
      <c r="K47" s="23"/>
      <c r="L47" s="28"/>
      <c r="M47" s="120"/>
      <c r="N47" s="28"/>
      <c r="O47" s="51">
        <v>33</v>
      </c>
      <c r="P47" s="55"/>
      <c r="Q47" s="24"/>
      <c r="R47" s="84"/>
    </row>
    <row r="48" spans="1:18" ht="19.5" customHeight="1">
      <c r="A48" s="143">
        <v>34</v>
      </c>
      <c r="B48" s="63"/>
      <c r="C48" s="8"/>
      <c r="D48" s="88"/>
      <c r="E48" s="102"/>
      <c r="F48" s="103"/>
      <c r="G48" s="104"/>
      <c r="H48" s="132"/>
      <c r="I48" s="115"/>
      <c r="J48" s="84"/>
      <c r="K48" s="23"/>
      <c r="L48" s="28"/>
      <c r="M48" s="120"/>
      <c r="N48" s="28"/>
      <c r="O48" s="51">
        <v>34</v>
      </c>
      <c r="P48" s="55"/>
      <c r="Q48" s="24"/>
      <c r="R48" s="84"/>
    </row>
    <row r="49" spans="1:18" ht="19.5" customHeight="1">
      <c r="A49" s="143">
        <v>35</v>
      </c>
      <c r="B49" s="63"/>
      <c r="C49" s="8"/>
      <c r="D49" s="88"/>
      <c r="E49" s="102"/>
      <c r="F49" s="103"/>
      <c r="G49" s="104"/>
      <c r="H49" s="132"/>
      <c r="I49" s="115"/>
      <c r="J49" s="84"/>
      <c r="K49" s="23"/>
      <c r="L49" s="28"/>
      <c r="M49" s="120"/>
      <c r="N49" s="28"/>
      <c r="O49" s="51">
        <v>35</v>
      </c>
      <c r="P49" s="55"/>
      <c r="Q49" s="24"/>
      <c r="R49" s="84"/>
    </row>
    <row r="50" spans="1:18" ht="19.5" customHeight="1">
      <c r="A50" s="143">
        <v>36</v>
      </c>
      <c r="B50" s="63"/>
      <c r="C50" s="8"/>
      <c r="D50" s="88"/>
      <c r="E50" s="102"/>
      <c r="F50" s="103"/>
      <c r="G50" s="104"/>
      <c r="H50" s="132"/>
      <c r="I50" s="115"/>
      <c r="J50" s="84"/>
      <c r="K50" s="23"/>
      <c r="L50" s="28"/>
      <c r="M50" s="120"/>
      <c r="N50" s="28"/>
      <c r="O50" s="51">
        <v>36</v>
      </c>
      <c r="P50" s="55"/>
      <c r="Q50" s="24"/>
      <c r="R50" s="84"/>
    </row>
    <row r="51" spans="1:18" ht="19.5" customHeight="1">
      <c r="A51" s="143">
        <v>37</v>
      </c>
      <c r="B51" s="63"/>
      <c r="C51" s="8"/>
      <c r="D51" s="88"/>
      <c r="E51" s="102"/>
      <c r="F51" s="103"/>
      <c r="G51" s="104"/>
      <c r="H51" s="132"/>
      <c r="I51" s="115"/>
      <c r="J51" s="84"/>
      <c r="K51" s="23"/>
      <c r="L51" s="28"/>
      <c r="M51" s="120"/>
      <c r="N51" s="28"/>
      <c r="O51" s="51">
        <v>37</v>
      </c>
      <c r="P51" s="55"/>
      <c r="Q51" s="24"/>
      <c r="R51" s="84"/>
    </row>
    <row r="52" spans="1:18" ht="19.5" customHeight="1">
      <c r="A52" s="143">
        <v>38</v>
      </c>
      <c r="B52" s="63"/>
      <c r="C52" s="8"/>
      <c r="D52" s="88"/>
      <c r="E52" s="102"/>
      <c r="F52" s="103"/>
      <c r="G52" s="104"/>
      <c r="H52" s="132"/>
      <c r="I52" s="115"/>
      <c r="J52" s="84"/>
      <c r="K52" s="23"/>
      <c r="L52" s="28"/>
      <c r="M52" s="120"/>
      <c r="N52" s="28"/>
      <c r="O52" s="51">
        <v>38</v>
      </c>
      <c r="P52" s="55"/>
      <c r="Q52" s="24"/>
      <c r="R52" s="84"/>
    </row>
    <row r="53" spans="1:18" ht="19.5" customHeight="1">
      <c r="A53" s="143">
        <v>39</v>
      </c>
      <c r="B53" s="63"/>
      <c r="C53" s="8"/>
      <c r="D53" s="88"/>
      <c r="E53" s="102"/>
      <c r="F53" s="103"/>
      <c r="G53" s="104"/>
      <c r="H53" s="132"/>
      <c r="I53" s="115"/>
      <c r="J53" s="84"/>
      <c r="K53" s="23"/>
      <c r="L53" s="28"/>
      <c r="M53" s="120"/>
      <c r="N53" s="28"/>
      <c r="O53" s="51">
        <v>39</v>
      </c>
      <c r="P53" s="55"/>
      <c r="Q53" s="24"/>
      <c r="R53" s="84"/>
    </row>
    <row r="54" spans="1:18" ht="19.5" customHeight="1" thickBot="1">
      <c r="A54" s="143">
        <v>40</v>
      </c>
      <c r="B54" s="64"/>
      <c r="C54" s="65"/>
      <c r="D54" s="89"/>
      <c r="E54" s="105"/>
      <c r="F54" s="106"/>
      <c r="G54" s="107"/>
      <c r="H54" s="133"/>
      <c r="I54" s="114"/>
      <c r="J54" s="84"/>
      <c r="K54" s="23"/>
      <c r="L54" s="28"/>
      <c r="M54" s="120"/>
      <c r="N54" s="28"/>
      <c r="O54" s="51">
        <v>40</v>
      </c>
      <c r="P54" s="56"/>
      <c r="Q54" s="24"/>
      <c r="R54" s="84"/>
    </row>
    <row r="55" spans="1:18" ht="19.5" customHeight="1" thickTop="1">
      <c r="A55" s="84"/>
      <c r="B55" s="84"/>
      <c r="C55" s="84"/>
      <c r="D55" s="84"/>
      <c r="E55" s="84"/>
      <c r="F55" s="84"/>
      <c r="G55" s="84"/>
      <c r="H55" s="84"/>
      <c r="I55" s="84"/>
      <c r="J55" s="84"/>
      <c r="K55" s="119"/>
      <c r="L55" s="30"/>
      <c r="M55" s="121"/>
      <c r="N55" s="30"/>
      <c r="O55" s="30"/>
      <c r="P55" s="121"/>
      <c r="Q55" s="31"/>
      <c r="R55" s="84"/>
    </row>
    <row r="56" spans="1:18" ht="19.5" customHeight="1">
      <c r="A56" s="84"/>
      <c r="B56" s="84"/>
      <c r="C56" s="84"/>
      <c r="D56" s="84"/>
      <c r="E56" s="84"/>
      <c r="F56" s="84"/>
      <c r="G56" s="84"/>
      <c r="H56" s="84"/>
      <c r="I56" s="84"/>
      <c r="J56" s="84"/>
      <c r="K56" s="84"/>
      <c r="L56" s="84"/>
      <c r="M56" s="9"/>
      <c r="N56" s="84"/>
      <c r="O56" s="84"/>
      <c r="P56" s="9"/>
      <c r="Q56" s="84"/>
      <c r="R56" s="84"/>
    </row>
    <row r="57" spans="1:18" ht="19.5" customHeight="1"/>
    <row r="58" spans="1:18" ht="19.5" customHeight="1"/>
    <row r="59" spans="1:18" ht="19.5" customHeight="1"/>
    <row r="60" spans="1:18" ht="19.5" customHeight="1"/>
    <row r="61" spans="1:18" ht="19.5" hidden="1" customHeight="1"/>
    <row r="62" spans="1:18" ht="19.5" hidden="1" customHeight="1"/>
    <row r="63" spans="1:18" ht="19.5" hidden="1" customHeight="1"/>
    <row r="64" spans="1:18" ht="19.5" hidden="1" customHeight="1">
      <c r="B64" s="37"/>
      <c r="C64" s="37"/>
      <c r="D64" s="37"/>
      <c r="E64" s="37"/>
    </row>
    <row r="65" spans="2:5" hidden="1">
      <c r="B65" s="38">
        <v>201</v>
      </c>
      <c r="C65" s="39" t="s">
        <v>33</v>
      </c>
      <c r="D65" s="40" t="s">
        <v>83</v>
      </c>
      <c r="E65" s="41"/>
    </row>
    <row r="66" spans="2:5" hidden="1">
      <c r="B66" s="42">
        <v>202</v>
      </c>
      <c r="C66" s="39" t="s">
        <v>34</v>
      </c>
      <c r="D66" s="43" t="s">
        <v>84</v>
      </c>
      <c r="E66" s="44"/>
    </row>
    <row r="67" spans="2:5" hidden="1">
      <c r="B67" s="42">
        <v>203</v>
      </c>
      <c r="C67" s="39" t="s">
        <v>35</v>
      </c>
      <c r="D67" s="43" t="s">
        <v>85</v>
      </c>
      <c r="E67" s="44"/>
    </row>
    <row r="68" spans="2:5" hidden="1">
      <c r="B68" s="42">
        <v>204</v>
      </c>
      <c r="C68" s="39" t="s">
        <v>23</v>
      </c>
      <c r="D68" s="43" t="s">
        <v>86</v>
      </c>
      <c r="E68" s="44"/>
    </row>
    <row r="69" spans="2:5" hidden="1">
      <c r="B69" s="42">
        <v>205</v>
      </c>
      <c r="C69" s="39" t="s">
        <v>24</v>
      </c>
      <c r="D69" s="43" t="s">
        <v>87</v>
      </c>
      <c r="E69" s="44"/>
    </row>
    <row r="70" spans="2:5" hidden="1">
      <c r="B70" s="42">
        <v>206</v>
      </c>
      <c r="C70" s="39" t="s">
        <v>36</v>
      </c>
      <c r="D70" s="43" t="s">
        <v>88</v>
      </c>
      <c r="E70" s="44"/>
    </row>
    <row r="71" spans="2:5" hidden="1">
      <c r="B71" s="42">
        <v>207</v>
      </c>
      <c r="C71" s="39" t="s">
        <v>37</v>
      </c>
      <c r="D71" s="43" t="s">
        <v>89</v>
      </c>
      <c r="E71" s="44"/>
    </row>
    <row r="72" spans="2:5" hidden="1">
      <c r="B72" s="42">
        <v>208</v>
      </c>
      <c r="C72" s="39" t="s">
        <v>173</v>
      </c>
      <c r="D72" s="43" t="s">
        <v>90</v>
      </c>
      <c r="E72" s="44"/>
    </row>
    <row r="73" spans="2:5" hidden="1">
      <c r="B73" s="42">
        <v>209</v>
      </c>
      <c r="C73" s="39" t="s">
        <v>174</v>
      </c>
      <c r="D73" s="43" t="s">
        <v>91</v>
      </c>
      <c r="E73" s="44"/>
    </row>
    <row r="74" spans="2:5" hidden="1">
      <c r="B74" s="42">
        <v>210</v>
      </c>
      <c r="C74" s="39" t="s">
        <v>38</v>
      </c>
      <c r="D74" s="43" t="s">
        <v>92</v>
      </c>
      <c r="E74" s="44"/>
    </row>
    <row r="75" spans="2:5" hidden="1">
      <c r="B75" s="42">
        <v>211</v>
      </c>
      <c r="C75" s="39" t="s">
        <v>167</v>
      </c>
      <c r="D75" s="43" t="s">
        <v>93</v>
      </c>
      <c r="E75" s="44"/>
    </row>
    <row r="76" spans="2:5" hidden="1">
      <c r="B76" s="42">
        <v>212</v>
      </c>
      <c r="C76" s="39" t="s">
        <v>39</v>
      </c>
      <c r="D76" s="43" t="s">
        <v>94</v>
      </c>
      <c r="E76" s="44"/>
    </row>
    <row r="77" spans="2:5" hidden="1">
      <c r="B77" s="42">
        <v>213</v>
      </c>
      <c r="C77" s="39" t="s">
        <v>199</v>
      </c>
      <c r="D77" s="43" t="s">
        <v>200</v>
      </c>
      <c r="E77" s="44"/>
    </row>
    <row r="78" spans="2:5" hidden="1">
      <c r="B78" s="42">
        <v>214</v>
      </c>
      <c r="C78" s="39" t="s">
        <v>168</v>
      </c>
      <c r="D78" s="43" t="s">
        <v>95</v>
      </c>
      <c r="E78" s="44"/>
    </row>
    <row r="79" spans="2:5" hidden="1">
      <c r="B79" s="42">
        <v>217</v>
      </c>
      <c r="C79" s="39" t="s">
        <v>175</v>
      </c>
      <c r="D79" s="43" t="s">
        <v>96</v>
      </c>
      <c r="E79" s="44"/>
    </row>
    <row r="80" spans="2:5" hidden="1">
      <c r="B80" s="42">
        <v>218</v>
      </c>
      <c r="C80" s="39" t="s">
        <v>176</v>
      </c>
      <c r="D80" s="43" t="s">
        <v>97</v>
      </c>
      <c r="E80" s="44"/>
    </row>
    <row r="81" spans="2:5" hidden="1">
      <c r="B81" s="42">
        <v>219</v>
      </c>
      <c r="C81" s="39" t="s">
        <v>177</v>
      </c>
      <c r="D81" s="43" t="s">
        <v>98</v>
      </c>
      <c r="E81" s="44"/>
    </row>
    <row r="82" spans="2:5" hidden="1">
      <c r="B82" s="42">
        <v>220</v>
      </c>
      <c r="C82" s="39" t="s">
        <v>40</v>
      </c>
      <c r="D82" s="43" t="s">
        <v>99</v>
      </c>
      <c r="E82" s="44"/>
    </row>
    <row r="83" spans="2:5" hidden="1">
      <c r="B83" s="42">
        <v>221</v>
      </c>
      <c r="C83" s="39" t="s">
        <v>169</v>
      </c>
      <c r="D83" s="43" t="s">
        <v>100</v>
      </c>
      <c r="E83" s="44"/>
    </row>
    <row r="84" spans="2:5" hidden="1">
      <c r="B84" s="42">
        <v>222</v>
      </c>
      <c r="C84" s="39" t="s">
        <v>208</v>
      </c>
      <c r="D84" s="43" t="s">
        <v>211</v>
      </c>
      <c r="E84" s="44"/>
    </row>
    <row r="85" spans="2:5" hidden="1">
      <c r="B85" s="42">
        <v>223</v>
      </c>
      <c r="C85" s="39" t="s">
        <v>203</v>
      </c>
      <c r="D85" s="43" t="s">
        <v>101</v>
      </c>
      <c r="E85" s="44"/>
    </row>
    <row r="86" spans="2:5" hidden="1">
      <c r="B86" s="42">
        <v>224</v>
      </c>
      <c r="C86" s="39" t="s">
        <v>161</v>
      </c>
      <c r="D86" s="43" t="s">
        <v>162</v>
      </c>
      <c r="E86" s="44"/>
    </row>
    <row r="87" spans="2:5" hidden="1">
      <c r="B87" s="42">
        <v>225</v>
      </c>
      <c r="C87" s="39" t="s">
        <v>55</v>
      </c>
      <c r="D87" s="43" t="s">
        <v>102</v>
      </c>
      <c r="E87" s="44"/>
    </row>
    <row r="88" spans="2:5" hidden="1">
      <c r="B88" s="42">
        <v>226</v>
      </c>
      <c r="C88" s="39" t="s">
        <v>170</v>
      </c>
      <c r="D88" s="43" t="s">
        <v>103</v>
      </c>
      <c r="E88" s="44"/>
    </row>
    <row r="89" spans="2:5" hidden="1">
      <c r="B89" s="42">
        <v>227</v>
      </c>
      <c r="C89" s="39" t="s">
        <v>171</v>
      </c>
      <c r="D89" s="43" t="s">
        <v>104</v>
      </c>
      <c r="E89" s="44"/>
    </row>
    <row r="90" spans="2:5" hidden="1">
      <c r="B90" s="42">
        <v>228</v>
      </c>
      <c r="C90" s="39" t="s">
        <v>41</v>
      </c>
      <c r="D90" s="43" t="s">
        <v>105</v>
      </c>
      <c r="E90" s="44"/>
    </row>
    <row r="91" spans="2:5" hidden="1">
      <c r="B91" s="42">
        <v>229</v>
      </c>
      <c r="C91" s="39" t="s">
        <v>42</v>
      </c>
      <c r="D91" s="43" t="s">
        <v>106</v>
      </c>
      <c r="E91" s="44"/>
    </row>
    <row r="92" spans="2:5" hidden="1">
      <c r="B92" s="42">
        <v>230</v>
      </c>
      <c r="C92" s="39" t="s">
        <v>25</v>
      </c>
      <c r="D92" s="43" t="s">
        <v>107</v>
      </c>
      <c r="E92" s="44"/>
    </row>
    <row r="93" spans="2:5" hidden="1">
      <c r="B93" s="42">
        <v>236</v>
      </c>
      <c r="C93" s="39" t="s">
        <v>43</v>
      </c>
      <c r="D93" s="43" t="s">
        <v>108</v>
      </c>
      <c r="E93" s="44"/>
    </row>
    <row r="94" spans="2:5" hidden="1">
      <c r="B94" s="42">
        <v>237</v>
      </c>
      <c r="C94" s="39" t="s">
        <v>178</v>
      </c>
      <c r="D94" s="43" t="s">
        <v>109</v>
      </c>
      <c r="E94" s="44"/>
    </row>
    <row r="95" spans="2:5" hidden="1">
      <c r="B95" s="42">
        <v>238</v>
      </c>
      <c r="C95" s="39" t="s">
        <v>166</v>
      </c>
      <c r="D95" s="43" t="s">
        <v>165</v>
      </c>
      <c r="E95" s="44"/>
    </row>
    <row r="96" spans="2:5" hidden="1">
      <c r="B96" s="42">
        <v>239</v>
      </c>
      <c r="C96" s="39" t="s">
        <v>44</v>
      </c>
      <c r="D96" s="43" t="s">
        <v>110</v>
      </c>
      <c r="E96" s="44"/>
    </row>
    <row r="97" spans="2:5" hidden="1">
      <c r="B97" s="42">
        <v>240</v>
      </c>
      <c r="C97" s="39" t="s">
        <v>45</v>
      </c>
      <c r="D97" s="43" t="s">
        <v>111</v>
      </c>
      <c r="E97" s="44"/>
    </row>
    <row r="98" spans="2:5" hidden="1">
      <c r="B98" s="42">
        <v>241</v>
      </c>
      <c r="C98" s="39" t="s">
        <v>46</v>
      </c>
      <c r="D98" s="43" t="s">
        <v>112</v>
      </c>
      <c r="E98" s="44"/>
    </row>
    <row r="99" spans="2:5" hidden="1">
      <c r="B99" s="42">
        <v>242</v>
      </c>
      <c r="C99" s="39" t="s">
        <v>47</v>
      </c>
      <c r="D99" s="43" t="s">
        <v>113</v>
      </c>
      <c r="E99" s="44"/>
    </row>
    <row r="100" spans="2:5" hidden="1">
      <c r="B100" s="42">
        <v>243</v>
      </c>
      <c r="C100" s="39" t="s">
        <v>48</v>
      </c>
      <c r="D100" s="43" t="s">
        <v>114</v>
      </c>
      <c r="E100" s="44"/>
    </row>
    <row r="101" spans="2:5" hidden="1">
      <c r="B101" s="42">
        <v>244</v>
      </c>
      <c r="C101" s="39" t="s">
        <v>49</v>
      </c>
      <c r="D101" s="43" t="s">
        <v>115</v>
      </c>
      <c r="E101" s="44"/>
    </row>
    <row r="102" spans="2:5" hidden="1">
      <c r="B102" s="42">
        <v>245</v>
      </c>
      <c r="C102" s="39" t="s">
        <v>50</v>
      </c>
      <c r="D102" s="43" t="s">
        <v>116</v>
      </c>
      <c r="E102" s="44"/>
    </row>
    <row r="103" spans="2:5" hidden="1">
      <c r="B103" s="42">
        <v>246</v>
      </c>
      <c r="C103" s="39" t="s">
        <v>51</v>
      </c>
      <c r="D103" s="43" t="s">
        <v>117</v>
      </c>
      <c r="E103" s="44"/>
    </row>
    <row r="104" spans="2:5" hidden="1">
      <c r="B104" s="42">
        <v>247</v>
      </c>
      <c r="C104" s="39" t="s">
        <v>52</v>
      </c>
      <c r="D104" s="43" t="s">
        <v>118</v>
      </c>
      <c r="E104" s="44"/>
    </row>
    <row r="105" spans="2:5" hidden="1">
      <c r="B105" s="42">
        <v>248</v>
      </c>
      <c r="C105" s="39" t="s">
        <v>53</v>
      </c>
      <c r="D105" s="43" t="s">
        <v>119</v>
      </c>
      <c r="E105" s="44"/>
    </row>
    <row r="106" spans="2:5" hidden="1">
      <c r="B106" s="42">
        <v>249</v>
      </c>
      <c r="C106" s="39" t="s">
        <v>26</v>
      </c>
      <c r="D106" s="43" t="s">
        <v>120</v>
      </c>
      <c r="E106" s="44"/>
    </row>
    <row r="107" spans="2:5" hidden="1">
      <c r="B107" s="42">
        <v>250</v>
      </c>
      <c r="C107" s="39" t="s">
        <v>54</v>
      </c>
      <c r="D107" s="43" t="s">
        <v>121</v>
      </c>
      <c r="E107" s="44"/>
    </row>
    <row r="108" spans="2:5" hidden="1">
      <c r="B108" s="42">
        <v>251</v>
      </c>
      <c r="C108" s="39" t="s">
        <v>56</v>
      </c>
      <c r="D108" s="43" t="s">
        <v>122</v>
      </c>
      <c r="E108" s="44"/>
    </row>
    <row r="109" spans="2:5" hidden="1">
      <c r="B109" s="42">
        <v>252</v>
      </c>
      <c r="C109" s="39" t="s">
        <v>57</v>
      </c>
      <c r="D109" s="43" t="s">
        <v>123</v>
      </c>
      <c r="E109" s="44"/>
    </row>
    <row r="110" spans="2:5" hidden="1">
      <c r="B110" s="42">
        <v>253</v>
      </c>
      <c r="C110" s="39" t="s">
        <v>58</v>
      </c>
      <c r="D110" s="43" t="s">
        <v>124</v>
      </c>
      <c r="E110" s="44"/>
    </row>
    <row r="111" spans="2:5" hidden="1">
      <c r="B111" s="42">
        <v>254</v>
      </c>
      <c r="C111" s="39" t="s">
        <v>59</v>
      </c>
      <c r="D111" s="43" t="s">
        <v>125</v>
      </c>
      <c r="E111" s="44"/>
    </row>
    <row r="112" spans="2:5" hidden="1">
      <c r="B112" s="42">
        <v>255</v>
      </c>
      <c r="C112" s="39" t="s">
        <v>60</v>
      </c>
      <c r="D112" s="43" t="s">
        <v>126</v>
      </c>
      <c r="E112" s="44"/>
    </row>
    <row r="113" spans="2:5" hidden="1">
      <c r="B113" s="42">
        <v>256</v>
      </c>
      <c r="C113" s="39" t="s">
        <v>61</v>
      </c>
      <c r="D113" s="43" t="s">
        <v>127</v>
      </c>
      <c r="E113" s="44"/>
    </row>
    <row r="114" spans="2:5" hidden="1">
      <c r="B114" s="42">
        <v>257</v>
      </c>
      <c r="C114" s="39" t="s">
        <v>62</v>
      </c>
      <c r="D114" s="43" t="s">
        <v>128</v>
      </c>
      <c r="E114" s="44"/>
    </row>
    <row r="115" spans="2:5" hidden="1">
      <c r="B115" s="42">
        <v>258</v>
      </c>
      <c r="C115" s="39" t="s">
        <v>63</v>
      </c>
      <c r="D115" s="43" t="s">
        <v>129</v>
      </c>
      <c r="E115" s="44"/>
    </row>
    <row r="116" spans="2:5" hidden="1">
      <c r="B116" s="42">
        <v>259</v>
      </c>
      <c r="C116" s="39" t="s">
        <v>201</v>
      </c>
      <c r="D116" s="43" t="s">
        <v>202</v>
      </c>
      <c r="E116" s="44"/>
    </row>
    <row r="117" spans="2:5" hidden="1">
      <c r="B117" s="42">
        <v>260</v>
      </c>
      <c r="C117" s="39" t="s">
        <v>27</v>
      </c>
      <c r="D117" s="43" t="s">
        <v>130</v>
      </c>
      <c r="E117" s="44"/>
    </row>
    <row r="118" spans="2:5" hidden="1">
      <c r="B118" s="42">
        <v>261</v>
      </c>
      <c r="C118" s="39" t="s">
        <v>28</v>
      </c>
      <c r="D118" s="43" t="s">
        <v>131</v>
      </c>
      <c r="E118" s="44"/>
    </row>
    <row r="119" spans="2:5" hidden="1">
      <c r="B119" s="42">
        <v>262</v>
      </c>
      <c r="C119" s="39" t="s">
        <v>64</v>
      </c>
      <c r="D119" s="43" t="s">
        <v>132</v>
      </c>
      <c r="E119" s="44"/>
    </row>
    <row r="120" spans="2:5" hidden="1">
      <c r="B120" s="42">
        <v>263</v>
      </c>
      <c r="C120" s="39" t="s">
        <v>65</v>
      </c>
      <c r="D120" s="43" t="s">
        <v>133</v>
      </c>
      <c r="E120" s="44"/>
    </row>
    <row r="121" spans="2:5" hidden="1">
      <c r="B121" s="42">
        <v>264</v>
      </c>
      <c r="C121" s="39" t="s">
        <v>29</v>
      </c>
      <c r="D121" s="43" t="s">
        <v>134</v>
      </c>
      <c r="E121" s="44"/>
    </row>
    <row r="122" spans="2:5" hidden="1">
      <c r="B122" s="42">
        <v>265</v>
      </c>
      <c r="C122" s="39" t="s">
        <v>163</v>
      </c>
      <c r="D122" s="43" t="s">
        <v>164</v>
      </c>
      <c r="E122" s="44"/>
    </row>
    <row r="123" spans="2:5" hidden="1">
      <c r="B123" s="42">
        <v>266</v>
      </c>
      <c r="C123" s="39"/>
      <c r="D123" s="43"/>
      <c r="E123" s="44"/>
    </row>
    <row r="124" spans="2:5" hidden="1">
      <c r="B124" s="42">
        <v>267</v>
      </c>
      <c r="C124" s="39" t="s">
        <v>30</v>
      </c>
      <c r="D124" s="43" t="s">
        <v>135</v>
      </c>
      <c r="E124" s="44"/>
    </row>
    <row r="125" spans="2:5" hidden="1">
      <c r="B125" s="42">
        <v>268</v>
      </c>
      <c r="C125" s="39" t="s">
        <v>66</v>
      </c>
      <c r="D125" s="43" t="s">
        <v>136</v>
      </c>
      <c r="E125" s="44"/>
    </row>
    <row r="126" spans="2:5" hidden="1">
      <c r="B126" s="42">
        <v>269</v>
      </c>
      <c r="C126" s="39" t="s">
        <v>67</v>
      </c>
      <c r="D126" s="43" t="s">
        <v>137</v>
      </c>
      <c r="E126" s="44"/>
    </row>
    <row r="127" spans="2:5" hidden="1">
      <c r="B127" s="42">
        <v>270</v>
      </c>
      <c r="C127" s="39" t="s">
        <v>68</v>
      </c>
      <c r="D127" s="43" t="s">
        <v>138</v>
      </c>
      <c r="E127" s="44"/>
    </row>
    <row r="128" spans="2:5" hidden="1">
      <c r="B128" s="42">
        <v>271</v>
      </c>
      <c r="C128" s="39" t="s">
        <v>31</v>
      </c>
      <c r="D128" s="43" t="s">
        <v>139</v>
      </c>
      <c r="E128" s="44"/>
    </row>
    <row r="129" spans="2:5" hidden="1">
      <c r="B129" s="42">
        <v>272</v>
      </c>
      <c r="C129" s="39" t="s">
        <v>69</v>
      </c>
      <c r="D129" s="43" t="s">
        <v>140</v>
      </c>
      <c r="E129" s="44"/>
    </row>
    <row r="130" spans="2:5" hidden="1">
      <c r="B130" s="42">
        <v>273</v>
      </c>
      <c r="C130" s="39" t="s">
        <v>70</v>
      </c>
      <c r="D130" s="43" t="s">
        <v>141</v>
      </c>
      <c r="E130" s="44"/>
    </row>
    <row r="131" spans="2:5" hidden="1">
      <c r="B131" s="42">
        <v>274</v>
      </c>
      <c r="C131" s="39" t="s">
        <v>71</v>
      </c>
      <c r="D131" s="43" t="s">
        <v>142</v>
      </c>
      <c r="E131" s="44"/>
    </row>
    <row r="132" spans="2:5" hidden="1">
      <c r="B132" s="42">
        <v>275</v>
      </c>
      <c r="C132" s="39" t="s">
        <v>72</v>
      </c>
      <c r="D132" s="43" t="s">
        <v>143</v>
      </c>
      <c r="E132" s="44"/>
    </row>
    <row r="133" spans="2:5" hidden="1">
      <c r="B133" s="42">
        <v>276</v>
      </c>
      <c r="C133" s="39" t="s">
        <v>73</v>
      </c>
      <c r="D133" s="43" t="s">
        <v>144</v>
      </c>
      <c r="E133" s="44"/>
    </row>
    <row r="134" spans="2:5" hidden="1">
      <c r="B134" s="42">
        <v>277</v>
      </c>
      <c r="C134" s="39" t="s">
        <v>74</v>
      </c>
      <c r="D134" s="43" t="s">
        <v>145</v>
      </c>
      <c r="E134" s="44"/>
    </row>
    <row r="135" spans="2:5" hidden="1">
      <c r="B135" s="42">
        <v>278</v>
      </c>
      <c r="C135" s="39" t="s">
        <v>75</v>
      </c>
      <c r="D135" s="43" t="s">
        <v>146</v>
      </c>
      <c r="E135" s="44"/>
    </row>
    <row r="136" spans="2:5" hidden="1">
      <c r="B136" s="42">
        <v>279</v>
      </c>
      <c r="C136" s="39" t="s">
        <v>76</v>
      </c>
      <c r="D136" s="43" t="s">
        <v>147</v>
      </c>
      <c r="E136" s="44"/>
    </row>
    <row r="137" spans="2:5" hidden="1">
      <c r="B137" s="42">
        <v>280</v>
      </c>
      <c r="C137" s="39" t="s">
        <v>172</v>
      </c>
      <c r="D137" s="43" t="s">
        <v>148</v>
      </c>
      <c r="E137" s="44"/>
    </row>
    <row r="138" spans="2:5" hidden="1">
      <c r="B138" s="42">
        <v>281</v>
      </c>
      <c r="C138" s="39" t="s">
        <v>77</v>
      </c>
      <c r="D138" s="43" t="s">
        <v>149</v>
      </c>
      <c r="E138" s="44"/>
    </row>
    <row r="139" spans="2:5" hidden="1">
      <c r="B139" s="42">
        <v>282</v>
      </c>
      <c r="C139" s="39" t="s">
        <v>78</v>
      </c>
      <c r="D139" s="43" t="s">
        <v>150</v>
      </c>
      <c r="E139" s="44"/>
    </row>
    <row r="140" spans="2:5" hidden="1">
      <c r="B140" s="42">
        <v>283</v>
      </c>
      <c r="C140" s="39" t="s">
        <v>79</v>
      </c>
      <c r="D140" s="43" t="s">
        <v>151</v>
      </c>
      <c r="E140" s="44"/>
    </row>
    <row r="141" spans="2:5" hidden="1">
      <c r="B141" s="42">
        <v>284</v>
      </c>
      <c r="C141" s="39" t="s">
        <v>80</v>
      </c>
      <c r="D141" s="43" t="s">
        <v>152</v>
      </c>
      <c r="E141" s="44"/>
    </row>
    <row r="142" spans="2:5" hidden="1">
      <c r="B142" s="42">
        <v>285</v>
      </c>
      <c r="C142" s="39" t="s">
        <v>81</v>
      </c>
      <c r="D142" s="43" t="s">
        <v>153</v>
      </c>
      <c r="E142" s="44"/>
    </row>
    <row r="143" spans="2:5" ht="14.25" hidden="1" thickBot="1">
      <c r="B143" s="45">
        <v>286</v>
      </c>
      <c r="C143" s="46" t="s">
        <v>82</v>
      </c>
      <c r="D143" s="43" t="s">
        <v>154</v>
      </c>
      <c r="E143" s="44"/>
    </row>
    <row r="144" spans="2:5" hidden="1">
      <c r="B144" s="42">
        <v>287</v>
      </c>
      <c r="C144" s="47" t="s">
        <v>209</v>
      </c>
      <c r="D144" s="43" t="s">
        <v>210</v>
      </c>
      <c r="E144" s="44"/>
    </row>
    <row r="145" spans="2:5" hidden="1">
      <c r="B145" s="38">
        <v>288</v>
      </c>
      <c r="C145" s="48" t="s">
        <v>32</v>
      </c>
      <c r="D145" s="49" t="s">
        <v>155</v>
      </c>
      <c r="E145" s="50"/>
    </row>
    <row r="146" spans="2:5" hidden="1"/>
    <row r="147" spans="2:5" hidden="1"/>
    <row r="148" spans="2:5" hidden="1"/>
    <row r="149" spans="2:5" hidden="1"/>
    <row r="150" spans="2:5" hidden="1"/>
  </sheetData>
  <sheetProtection password="C6CC" sheet="1" objects="1" scenarios="1"/>
  <mergeCells count="42">
    <mergeCell ref="K23:K24"/>
    <mergeCell ref="L23:L24"/>
    <mergeCell ref="M23:M24"/>
    <mergeCell ref="K29:K30"/>
    <mergeCell ref="L29:L30"/>
    <mergeCell ref="M29:M30"/>
    <mergeCell ref="K25:K26"/>
    <mergeCell ref="L25:L26"/>
    <mergeCell ref="M25:M26"/>
    <mergeCell ref="K27:K28"/>
    <mergeCell ref="L27:L28"/>
    <mergeCell ref="M27:M28"/>
    <mergeCell ref="K19:K20"/>
    <mergeCell ref="L19:L20"/>
    <mergeCell ref="M19:M20"/>
    <mergeCell ref="K21:K22"/>
    <mergeCell ref="L21:L22"/>
    <mergeCell ref="M21:M22"/>
    <mergeCell ref="A12:D13"/>
    <mergeCell ref="K12:Q12"/>
    <mergeCell ref="K13:N14"/>
    <mergeCell ref="O13:Q14"/>
    <mergeCell ref="K17:K18"/>
    <mergeCell ref="L17:L18"/>
    <mergeCell ref="M17:M18"/>
    <mergeCell ref="J15:J16"/>
    <mergeCell ref="K15:K16"/>
    <mergeCell ref="L15:L16"/>
    <mergeCell ref="M15:M16"/>
    <mergeCell ref="E7:G7"/>
    <mergeCell ref="K7:Q8"/>
    <mergeCell ref="E8:G8"/>
    <mergeCell ref="E9:G9"/>
    <mergeCell ref="K9:Q9"/>
    <mergeCell ref="K10:Q10"/>
    <mergeCell ref="K11:Q11"/>
    <mergeCell ref="A1:B2"/>
    <mergeCell ref="C1:R1"/>
    <mergeCell ref="C2:R2"/>
    <mergeCell ref="A4:B4"/>
    <mergeCell ref="B5:C5"/>
    <mergeCell ref="E5:I6"/>
  </mergeCells>
  <phoneticPr fontId="2"/>
  <pageMargins left="0" right="0" top="0" bottom="0" header="0.51181102362204722" footer="0.51181102362204722"/>
  <pageSetup paperSize="1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49"/>
  <sheetViews>
    <sheetView view="pageBreakPreview" zoomScaleNormal="100" zoomScaleSheetLayoutView="100" workbookViewId="0"/>
  </sheetViews>
  <sheetFormatPr defaultRowHeight="13.5"/>
  <cols>
    <col min="1" max="1" width="6" style="1" customWidth="1"/>
    <col min="2" max="3" width="9" style="91"/>
    <col min="4" max="4" width="6" style="91" customWidth="1"/>
    <col min="5" max="9" width="4" style="91" customWidth="1"/>
    <col min="10" max="10" width="5.875" style="91" customWidth="1"/>
    <col min="11" max="11" width="8.25" style="91" hidden="1" customWidth="1"/>
    <col min="12" max="13" width="9" style="91"/>
    <col min="14" max="14" width="5.875" style="91" customWidth="1"/>
    <col min="15" max="15" width="9.75" style="91" hidden="1" customWidth="1"/>
    <col min="16" max="16" width="4.625" style="91" customWidth="1"/>
    <col min="17" max="17" width="3.625" style="91" customWidth="1"/>
    <col min="18" max="18" width="4.375" style="91" customWidth="1"/>
    <col min="19" max="19" width="3.25" style="91" customWidth="1"/>
    <col min="20" max="16384" width="9" style="91"/>
  </cols>
  <sheetData>
    <row r="1" spans="1:18" ht="17.25" customHeight="1">
      <c r="A1" s="85" t="s">
        <v>220</v>
      </c>
      <c r="B1" s="85"/>
      <c r="C1" s="85"/>
      <c r="D1" s="85"/>
      <c r="E1" s="85"/>
      <c r="F1" s="85"/>
      <c r="G1" s="85"/>
      <c r="H1" s="85"/>
    </row>
    <row r="2" spans="1:18" ht="11.25" customHeight="1">
      <c r="A2" s="85"/>
      <c r="B2" s="85"/>
      <c r="C2" s="85"/>
      <c r="D2" s="85"/>
      <c r="E2" s="85"/>
      <c r="F2" s="85"/>
      <c r="G2" s="85"/>
      <c r="H2" s="85"/>
    </row>
    <row r="3" spans="1:18" s="86" customFormat="1" ht="15.75" customHeight="1">
      <c r="J3" s="2"/>
      <c r="K3" s="2"/>
      <c r="L3" s="96"/>
      <c r="M3" s="312">
        <f>入力男子!N5</f>
        <v>0</v>
      </c>
      <c r="N3" s="304">
        <f>入力男子!B5</f>
        <v>0</v>
      </c>
      <c r="O3" s="304"/>
      <c r="P3" s="304"/>
      <c r="Q3" s="304"/>
      <c r="R3" s="304"/>
    </row>
    <row r="4" spans="1:18" s="86" customFormat="1" ht="15.75" customHeight="1">
      <c r="A4" s="98"/>
      <c r="K4" s="35"/>
      <c r="L4" s="96"/>
      <c r="M4" s="312"/>
      <c r="N4" s="304"/>
      <c r="O4" s="304"/>
      <c r="P4" s="304"/>
      <c r="Q4" s="304"/>
      <c r="R4" s="304"/>
    </row>
    <row r="5" spans="1:18" s="86" customFormat="1" ht="15.75" customHeight="1">
      <c r="A5" s="303" t="s">
        <v>8</v>
      </c>
      <c r="B5" s="303"/>
      <c r="C5" s="303"/>
      <c r="I5" s="12"/>
      <c r="J5" s="6"/>
      <c r="K5" s="6"/>
      <c r="L5" s="22" t="s">
        <v>7</v>
      </c>
    </row>
    <row r="6" spans="1:18" s="86" customFormat="1" ht="15.75" customHeight="1">
      <c r="A6" s="2"/>
      <c r="B6" s="2"/>
      <c r="I6" s="12"/>
      <c r="J6" s="6"/>
      <c r="K6" s="6"/>
      <c r="L6" s="2"/>
    </row>
    <row r="7" spans="1:18" s="86" customFormat="1" ht="18.2" customHeight="1">
      <c r="A7" s="17"/>
      <c r="B7" s="18" t="s">
        <v>0</v>
      </c>
      <c r="C7" s="18" t="s">
        <v>1</v>
      </c>
      <c r="D7" s="18" t="s">
        <v>2</v>
      </c>
      <c r="E7" s="18" t="s">
        <v>3</v>
      </c>
      <c r="F7" s="18" t="s">
        <v>4</v>
      </c>
      <c r="G7" s="18" t="s">
        <v>5</v>
      </c>
      <c r="H7" s="19"/>
      <c r="I7" s="20"/>
      <c r="J7" s="21"/>
      <c r="K7" s="21"/>
      <c r="L7" s="18" t="s">
        <v>0</v>
      </c>
      <c r="M7" s="18" t="s">
        <v>1</v>
      </c>
      <c r="N7" s="18" t="s">
        <v>2</v>
      </c>
      <c r="O7" s="18"/>
      <c r="P7" s="18" t="s">
        <v>3</v>
      </c>
      <c r="Q7" s="18" t="s">
        <v>4</v>
      </c>
      <c r="R7" s="18" t="s">
        <v>5</v>
      </c>
    </row>
    <row r="8" spans="1:18" s="86" customFormat="1" ht="18.2" customHeight="1">
      <c r="A8" s="305" t="s">
        <v>15</v>
      </c>
      <c r="B8" s="291">
        <f>入力男子!B9</f>
        <v>0</v>
      </c>
      <c r="C8" s="293">
        <f>入力男子!C9</f>
        <v>0</v>
      </c>
      <c r="D8" s="306"/>
      <c r="E8" s="307"/>
      <c r="F8" s="307"/>
      <c r="G8" s="308"/>
      <c r="I8" s="12"/>
      <c r="J8" s="97">
        <v>1</v>
      </c>
      <c r="K8" s="34">
        <f>($M$3-200)*100+J8</f>
        <v>-19999</v>
      </c>
      <c r="L8" s="15" t="e">
        <f>VLOOKUP(入力男子!P15,男子,2,FALSE)</f>
        <v>#N/A</v>
      </c>
      <c r="M8" s="16" t="e">
        <f>VLOOKUP(入力男子!P15,男子,3,FALSE)</f>
        <v>#N/A</v>
      </c>
      <c r="N8" s="4" t="e">
        <f>VLOOKUP(入力男子!P15,男子,4,FALSE)</f>
        <v>#N/A</v>
      </c>
      <c r="O8" s="36" t="e">
        <f t="shared" ref="O8:O47" si="0">VLOOKUP($M$3,学校,3,FALSE)</f>
        <v>#N/A</v>
      </c>
      <c r="P8" s="3" t="e">
        <f>VLOOKUP(入力男子!P15,男子,5,FALSE)</f>
        <v>#N/A</v>
      </c>
      <c r="Q8" s="3" t="e">
        <f>VLOOKUP(入力男子!P15,男子,6,FALSE)</f>
        <v>#N/A</v>
      </c>
      <c r="R8" s="5" t="e">
        <f>VLOOKUP(入力男子!P15,男子,7,FALSE)</f>
        <v>#N/A</v>
      </c>
    </row>
    <row r="9" spans="1:18" s="86" customFormat="1" ht="18.2" customHeight="1">
      <c r="A9" s="305"/>
      <c r="B9" s="292"/>
      <c r="C9" s="294"/>
      <c r="D9" s="309"/>
      <c r="E9" s="310"/>
      <c r="F9" s="310"/>
      <c r="G9" s="311"/>
      <c r="I9" s="12"/>
      <c r="J9" s="97">
        <v>2</v>
      </c>
      <c r="K9" s="34">
        <f t="shared" ref="K9:K47" si="1">($M$3-200)*100+J9</f>
        <v>-19998</v>
      </c>
      <c r="L9" s="15" t="e">
        <f>VLOOKUP(入力男子!P16,男子,2,FALSE)</f>
        <v>#N/A</v>
      </c>
      <c r="M9" s="16" t="e">
        <f>VLOOKUP(入力男子!P16,男子,3,FALSE)</f>
        <v>#N/A</v>
      </c>
      <c r="N9" s="4" t="e">
        <f>VLOOKUP(入力男子!P16,男子,4,FALSE)</f>
        <v>#N/A</v>
      </c>
      <c r="O9" s="36" t="e">
        <f t="shared" si="0"/>
        <v>#N/A</v>
      </c>
      <c r="P9" s="3" t="e">
        <f>VLOOKUP(入力男子!P16,男子,5,FALSE)</f>
        <v>#N/A</v>
      </c>
      <c r="Q9" s="3" t="e">
        <f>VLOOKUP(入力男子!P16,男子,6,FALSE)</f>
        <v>#N/A</v>
      </c>
      <c r="R9" s="5" t="e">
        <f>VLOOKUP(入力男子!P16,男子,7,FALSE)</f>
        <v>#N/A</v>
      </c>
    </row>
    <row r="10" spans="1:18" s="86" customFormat="1" ht="18.2" customHeight="1">
      <c r="A10" s="290" t="s">
        <v>6</v>
      </c>
      <c r="B10" s="291" t="e">
        <f>VLOOKUP(入力男子!M15,男子,2,FALSE)</f>
        <v>#N/A</v>
      </c>
      <c r="C10" s="293" t="e">
        <f>VLOOKUP(入力男子!M15,男子,3,FALSE)</f>
        <v>#N/A</v>
      </c>
      <c r="D10" s="295" t="e">
        <f>VLOOKUP(入力男子!M15,男子,4,FALSE)</f>
        <v>#N/A</v>
      </c>
      <c r="E10" s="288" t="e">
        <f>VLOOKUP(入力男子!M15,男子,5,FALSE)</f>
        <v>#N/A</v>
      </c>
      <c r="F10" s="288" t="e">
        <f>VLOOKUP(入力男子!M15,男子,6,FALSE)</f>
        <v>#N/A</v>
      </c>
      <c r="G10" s="301" t="e">
        <f>VLOOKUP(入力男子!M15,男子,7,FALSE)</f>
        <v>#N/A</v>
      </c>
      <c r="I10" s="12"/>
      <c r="J10" s="97">
        <v>3</v>
      </c>
      <c r="K10" s="34">
        <f t="shared" si="1"/>
        <v>-19997</v>
      </c>
      <c r="L10" s="15" t="e">
        <f>VLOOKUP(入力男子!P17,男子,2,FALSE)</f>
        <v>#N/A</v>
      </c>
      <c r="M10" s="16" t="e">
        <f>VLOOKUP(入力男子!P17,男子,3,FALSE)</f>
        <v>#N/A</v>
      </c>
      <c r="N10" s="4" t="e">
        <f>VLOOKUP(入力男子!P17,男子,4,FALSE)</f>
        <v>#N/A</v>
      </c>
      <c r="O10" s="36" t="e">
        <f t="shared" si="0"/>
        <v>#N/A</v>
      </c>
      <c r="P10" s="3" t="e">
        <f>VLOOKUP(入力男子!P17,男子,5,FALSE)</f>
        <v>#N/A</v>
      </c>
      <c r="Q10" s="3" t="e">
        <f>VLOOKUP(入力男子!P17,男子,6,FALSE)</f>
        <v>#N/A</v>
      </c>
      <c r="R10" s="5" t="e">
        <f>VLOOKUP(入力男子!P17,男子,7,FALSE)</f>
        <v>#N/A</v>
      </c>
    </row>
    <row r="11" spans="1:18" s="86" customFormat="1" ht="18.2" customHeight="1">
      <c r="A11" s="290"/>
      <c r="B11" s="292"/>
      <c r="C11" s="294"/>
      <c r="D11" s="296"/>
      <c r="E11" s="289"/>
      <c r="F11" s="289"/>
      <c r="G11" s="302"/>
      <c r="I11" s="12"/>
      <c r="J11" s="97">
        <v>4</v>
      </c>
      <c r="K11" s="34">
        <f t="shared" si="1"/>
        <v>-19996</v>
      </c>
      <c r="L11" s="15" t="e">
        <f>VLOOKUP(入力男子!P18,男子,2,FALSE)</f>
        <v>#N/A</v>
      </c>
      <c r="M11" s="16" t="e">
        <f>VLOOKUP(入力男子!P18,男子,3,FALSE)</f>
        <v>#N/A</v>
      </c>
      <c r="N11" s="4" t="e">
        <f>VLOOKUP(入力男子!P18,男子,4,FALSE)</f>
        <v>#N/A</v>
      </c>
      <c r="O11" s="36" t="e">
        <f t="shared" si="0"/>
        <v>#N/A</v>
      </c>
      <c r="P11" s="3" t="e">
        <f>VLOOKUP(入力男子!P18,男子,5,FALSE)</f>
        <v>#N/A</v>
      </c>
      <c r="Q11" s="3" t="e">
        <f>VLOOKUP(入力男子!P18,男子,6,FALSE)</f>
        <v>#N/A</v>
      </c>
      <c r="R11" s="5" t="e">
        <f>VLOOKUP(入力男子!P18,男子,7,FALSE)</f>
        <v>#N/A</v>
      </c>
    </row>
    <row r="12" spans="1:18" s="86" customFormat="1" ht="18.2" customHeight="1">
      <c r="A12" s="290">
        <v>2</v>
      </c>
      <c r="B12" s="291" t="e">
        <f>VLOOKUP(入力男子!M17,男子,2,FALSE)</f>
        <v>#N/A</v>
      </c>
      <c r="C12" s="293" t="e">
        <f>VLOOKUP(入力男子!M17,男子,3,FALSE)</f>
        <v>#N/A</v>
      </c>
      <c r="D12" s="295" t="e">
        <f>VLOOKUP(入力男子!M17,男子,4,FALSE)</f>
        <v>#N/A</v>
      </c>
      <c r="E12" s="288" t="e">
        <f>VLOOKUP(入力男子!M17,男子,5,FALSE)</f>
        <v>#N/A</v>
      </c>
      <c r="F12" s="288" t="e">
        <f>VLOOKUP(入力男子!M17,男子,6,FALSE)</f>
        <v>#N/A</v>
      </c>
      <c r="G12" s="301" t="e">
        <f>VLOOKUP(入力男子!M17,男子,7,FALSE)</f>
        <v>#N/A</v>
      </c>
      <c r="I12" s="12"/>
      <c r="J12" s="97">
        <v>5</v>
      </c>
      <c r="K12" s="34">
        <f t="shared" si="1"/>
        <v>-19995</v>
      </c>
      <c r="L12" s="15" t="e">
        <f>VLOOKUP(入力男子!P19,男子,2,FALSE)</f>
        <v>#N/A</v>
      </c>
      <c r="M12" s="16" t="e">
        <f>VLOOKUP(入力男子!P19,男子,3,FALSE)</f>
        <v>#N/A</v>
      </c>
      <c r="N12" s="4" t="e">
        <f>VLOOKUP(入力男子!P19,男子,4,FALSE)</f>
        <v>#N/A</v>
      </c>
      <c r="O12" s="36" t="e">
        <f t="shared" si="0"/>
        <v>#N/A</v>
      </c>
      <c r="P12" s="3" t="e">
        <f>VLOOKUP(入力男子!P19,男子,5,FALSE)</f>
        <v>#N/A</v>
      </c>
      <c r="Q12" s="3" t="e">
        <f>VLOOKUP(入力男子!P19,男子,6,FALSE)</f>
        <v>#N/A</v>
      </c>
      <c r="R12" s="5" t="e">
        <f>VLOOKUP(入力男子!P19,男子,7,FALSE)</f>
        <v>#N/A</v>
      </c>
    </row>
    <row r="13" spans="1:18" s="86" customFormat="1" ht="18.2" customHeight="1">
      <c r="A13" s="290"/>
      <c r="B13" s="292"/>
      <c r="C13" s="294"/>
      <c r="D13" s="296"/>
      <c r="E13" s="289"/>
      <c r="F13" s="289"/>
      <c r="G13" s="302"/>
      <c r="I13" s="12"/>
      <c r="J13" s="97">
        <v>6</v>
      </c>
      <c r="K13" s="34">
        <f t="shared" si="1"/>
        <v>-19994</v>
      </c>
      <c r="L13" s="15" t="e">
        <f>VLOOKUP(入力男子!P20,男子,2,FALSE)</f>
        <v>#N/A</v>
      </c>
      <c r="M13" s="16" t="e">
        <f>VLOOKUP(入力男子!P20,男子,3,FALSE)</f>
        <v>#N/A</v>
      </c>
      <c r="N13" s="4" t="e">
        <f>VLOOKUP(入力男子!P20,男子,4,FALSE)</f>
        <v>#N/A</v>
      </c>
      <c r="O13" s="36" t="e">
        <f t="shared" si="0"/>
        <v>#N/A</v>
      </c>
      <c r="P13" s="3" t="e">
        <f>VLOOKUP(入力男子!P20,男子,5,FALSE)</f>
        <v>#N/A</v>
      </c>
      <c r="Q13" s="3" t="e">
        <f>VLOOKUP(入力男子!P20,男子,6,FALSE)</f>
        <v>#N/A</v>
      </c>
      <c r="R13" s="5" t="e">
        <f>VLOOKUP(入力男子!P20,男子,7,FALSE)</f>
        <v>#N/A</v>
      </c>
    </row>
    <row r="14" spans="1:18" s="86" customFormat="1" ht="18.2" customHeight="1">
      <c r="A14" s="290">
        <v>3</v>
      </c>
      <c r="B14" s="291" t="e">
        <f>VLOOKUP(入力男子!M19,男子,2,FALSE)</f>
        <v>#N/A</v>
      </c>
      <c r="C14" s="293" t="e">
        <f>VLOOKUP(入力男子!M19,男子,3,FALSE)</f>
        <v>#N/A</v>
      </c>
      <c r="D14" s="295" t="e">
        <f>VLOOKUP(入力男子!M19,男子,4,FALSE)</f>
        <v>#N/A</v>
      </c>
      <c r="E14" s="288" t="e">
        <f>VLOOKUP(入力男子!M19,男子,5,FALSE)</f>
        <v>#N/A</v>
      </c>
      <c r="F14" s="288" t="e">
        <f>VLOOKUP(入力男子!M19,男子,6,FALSE)</f>
        <v>#N/A</v>
      </c>
      <c r="G14" s="301" t="e">
        <f>VLOOKUP(入力男子!M19,男子,7,FALSE)</f>
        <v>#N/A</v>
      </c>
      <c r="I14" s="12"/>
      <c r="J14" s="97">
        <v>7</v>
      </c>
      <c r="K14" s="34">
        <f t="shared" si="1"/>
        <v>-19993</v>
      </c>
      <c r="L14" s="15" t="e">
        <f>VLOOKUP(入力男子!P21,男子,2,FALSE)</f>
        <v>#N/A</v>
      </c>
      <c r="M14" s="16" t="e">
        <f>VLOOKUP(入力男子!P21,男子,3,FALSE)</f>
        <v>#N/A</v>
      </c>
      <c r="N14" s="4" t="e">
        <f>VLOOKUP(入力男子!P21,男子,4,FALSE)</f>
        <v>#N/A</v>
      </c>
      <c r="O14" s="36" t="e">
        <f t="shared" si="0"/>
        <v>#N/A</v>
      </c>
      <c r="P14" s="3" t="e">
        <f>VLOOKUP(入力男子!P21,男子,5,FALSE)</f>
        <v>#N/A</v>
      </c>
      <c r="Q14" s="3" t="e">
        <f>VLOOKUP(入力男子!P21,男子,6,FALSE)</f>
        <v>#N/A</v>
      </c>
      <c r="R14" s="5" t="e">
        <f>VLOOKUP(入力男子!P21,男子,7,FALSE)</f>
        <v>#N/A</v>
      </c>
    </row>
    <row r="15" spans="1:18" s="86" customFormat="1" ht="18.2" customHeight="1">
      <c r="A15" s="290"/>
      <c r="B15" s="292"/>
      <c r="C15" s="294"/>
      <c r="D15" s="296"/>
      <c r="E15" s="289"/>
      <c r="F15" s="289"/>
      <c r="G15" s="302"/>
      <c r="I15" s="12"/>
      <c r="J15" s="97">
        <v>8</v>
      </c>
      <c r="K15" s="34">
        <f t="shared" si="1"/>
        <v>-19992</v>
      </c>
      <c r="L15" s="15" t="e">
        <f>VLOOKUP(入力男子!P22,男子,2,FALSE)</f>
        <v>#N/A</v>
      </c>
      <c r="M15" s="16" t="e">
        <f>VLOOKUP(入力男子!P22,男子,3,FALSE)</f>
        <v>#N/A</v>
      </c>
      <c r="N15" s="4" t="e">
        <f>VLOOKUP(入力男子!P22,男子,4,FALSE)</f>
        <v>#N/A</v>
      </c>
      <c r="O15" s="36" t="e">
        <f t="shared" si="0"/>
        <v>#N/A</v>
      </c>
      <c r="P15" s="3" t="e">
        <f>VLOOKUP(入力男子!P22,男子,5,FALSE)</f>
        <v>#N/A</v>
      </c>
      <c r="Q15" s="3" t="e">
        <f>VLOOKUP(入力男子!P22,男子,6,FALSE)</f>
        <v>#N/A</v>
      </c>
      <c r="R15" s="5" t="e">
        <f>VLOOKUP(入力男子!P22,男子,7,FALSE)</f>
        <v>#N/A</v>
      </c>
    </row>
    <row r="16" spans="1:18" s="86" customFormat="1" ht="18.2" customHeight="1">
      <c r="A16" s="290">
        <v>4</v>
      </c>
      <c r="B16" s="291" t="e">
        <f>VLOOKUP(入力男子!M21,男子,2,FALSE)</f>
        <v>#N/A</v>
      </c>
      <c r="C16" s="293" t="e">
        <f>VLOOKUP(入力男子!M21,男子,3,FALSE)</f>
        <v>#N/A</v>
      </c>
      <c r="D16" s="295" t="e">
        <f>VLOOKUP(入力男子!M21,男子,4,FALSE)</f>
        <v>#N/A</v>
      </c>
      <c r="E16" s="288" t="e">
        <f>VLOOKUP(入力男子!M21,男子,5,FALSE)</f>
        <v>#N/A</v>
      </c>
      <c r="F16" s="288" t="e">
        <f>VLOOKUP(入力男子!M21,男子,6,FALSE)</f>
        <v>#N/A</v>
      </c>
      <c r="G16" s="301" t="e">
        <f>VLOOKUP(入力男子!M21,男子,7,FALSE)</f>
        <v>#N/A</v>
      </c>
      <c r="I16" s="12"/>
      <c r="J16" s="97">
        <v>9</v>
      </c>
      <c r="K16" s="34">
        <f t="shared" si="1"/>
        <v>-19991</v>
      </c>
      <c r="L16" s="15" t="e">
        <f>VLOOKUP(入力男子!P23,男子,2,FALSE)</f>
        <v>#N/A</v>
      </c>
      <c r="M16" s="16" t="e">
        <f>VLOOKUP(入力男子!P23,男子,3,FALSE)</f>
        <v>#N/A</v>
      </c>
      <c r="N16" s="4" t="e">
        <f>VLOOKUP(入力男子!P23,男子,4,FALSE)</f>
        <v>#N/A</v>
      </c>
      <c r="O16" s="36" t="e">
        <f t="shared" si="0"/>
        <v>#N/A</v>
      </c>
      <c r="P16" s="3" t="e">
        <f>VLOOKUP(入力男子!P23,男子,5,FALSE)</f>
        <v>#N/A</v>
      </c>
      <c r="Q16" s="3" t="e">
        <f>VLOOKUP(入力男子!P23,男子,6,FALSE)</f>
        <v>#N/A</v>
      </c>
      <c r="R16" s="5" t="e">
        <f>VLOOKUP(入力男子!P23,男子,7,FALSE)</f>
        <v>#N/A</v>
      </c>
    </row>
    <row r="17" spans="1:18" s="86" customFormat="1" ht="18.2" customHeight="1">
      <c r="A17" s="290"/>
      <c r="B17" s="292"/>
      <c r="C17" s="294"/>
      <c r="D17" s="296"/>
      <c r="E17" s="289"/>
      <c r="F17" s="289"/>
      <c r="G17" s="302"/>
      <c r="I17" s="12"/>
      <c r="J17" s="97">
        <v>10</v>
      </c>
      <c r="K17" s="34">
        <f t="shared" si="1"/>
        <v>-19990</v>
      </c>
      <c r="L17" s="15" t="e">
        <f>VLOOKUP(入力男子!P24,男子,2,FALSE)</f>
        <v>#N/A</v>
      </c>
      <c r="M17" s="16" t="e">
        <f>VLOOKUP(入力男子!P24,男子,3,FALSE)</f>
        <v>#N/A</v>
      </c>
      <c r="N17" s="4" t="e">
        <f>VLOOKUP(入力男子!P24,男子,4,FALSE)</f>
        <v>#N/A</v>
      </c>
      <c r="O17" s="36" t="e">
        <f t="shared" si="0"/>
        <v>#N/A</v>
      </c>
      <c r="P17" s="3" t="e">
        <f>VLOOKUP(入力男子!P24,男子,5,FALSE)</f>
        <v>#N/A</v>
      </c>
      <c r="Q17" s="3" t="e">
        <f>VLOOKUP(入力男子!P24,男子,6,FALSE)</f>
        <v>#N/A</v>
      </c>
      <c r="R17" s="5" t="e">
        <f>VLOOKUP(入力男子!P24,男子,7,FALSE)</f>
        <v>#N/A</v>
      </c>
    </row>
    <row r="18" spans="1:18" s="86" customFormat="1" ht="18.2" customHeight="1">
      <c r="A18" s="290">
        <v>5</v>
      </c>
      <c r="B18" s="291" t="e">
        <f>VLOOKUP(入力男子!M23,男子,2,FALSE)</f>
        <v>#N/A</v>
      </c>
      <c r="C18" s="293" t="e">
        <f>VLOOKUP(入力男子!M23,男子,3,FALSE)</f>
        <v>#N/A</v>
      </c>
      <c r="D18" s="295" t="e">
        <f>VLOOKUP(入力男子!M23,男子,4,FALSE)</f>
        <v>#N/A</v>
      </c>
      <c r="E18" s="288" t="e">
        <f>VLOOKUP(入力男子!M23,男子,5,FALSE)</f>
        <v>#N/A</v>
      </c>
      <c r="F18" s="288" t="e">
        <f>VLOOKUP(入力男子!M23,男子,6,FALSE)</f>
        <v>#N/A</v>
      </c>
      <c r="G18" s="301" t="e">
        <f>VLOOKUP(入力男子!M23,男子,7,FALSE)</f>
        <v>#N/A</v>
      </c>
      <c r="I18" s="12"/>
      <c r="J18" s="97">
        <v>11</v>
      </c>
      <c r="K18" s="34">
        <f t="shared" si="1"/>
        <v>-19989</v>
      </c>
      <c r="L18" s="15" t="e">
        <f>VLOOKUP(入力男子!P25,男子,2,FALSE)</f>
        <v>#N/A</v>
      </c>
      <c r="M18" s="16" t="e">
        <f>VLOOKUP(入力男子!P25,男子,3,FALSE)</f>
        <v>#N/A</v>
      </c>
      <c r="N18" s="4" t="e">
        <f>VLOOKUP(入力男子!P25,男子,4,FALSE)</f>
        <v>#N/A</v>
      </c>
      <c r="O18" s="36" t="e">
        <f t="shared" si="0"/>
        <v>#N/A</v>
      </c>
      <c r="P18" s="3" t="e">
        <f>VLOOKUP(入力男子!P25,男子,5,FALSE)</f>
        <v>#N/A</v>
      </c>
      <c r="Q18" s="3" t="e">
        <f>VLOOKUP(入力男子!P25,男子,6,FALSE)</f>
        <v>#N/A</v>
      </c>
      <c r="R18" s="5" t="e">
        <f>VLOOKUP(入力男子!P25,男子,7,FALSE)</f>
        <v>#N/A</v>
      </c>
    </row>
    <row r="19" spans="1:18" s="86" customFormat="1" ht="18.2" customHeight="1">
      <c r="A19" s="290"/>
      <c r="B19" s="292"/>
      <c r="C19" s="294"/>
      <c r="D19" s="296"/>
      <c r="E19" s="289"/>
      <c r="F19" s="289"/>
      <c r="G19" s="302"/>
      <c r="I19" s="12"/>
      <c r="J19" s="97">
        <v>12</v>
      </c>
      <c r="K19" s="34">
        <f t="shared" si="1"/>
        <v>-19988</v>
      </c>
      <c r="L19" s="15" t="e">
        <f>VLOOKUP(入力男子!P26,男子,2,FALSE)</f>
        <v>#N/A</v>
      </c>
      <c r="M19" s="16" t="e">
        <f>VLOOKUP(入力男子!P26,男子,3,FALSE)</f>
        <v>#N/A</v>
      </c>
      <c r="N19" s="4" t="e">
        <f>VLOOKUP(入力男子!P26,男子,4,FALSE)</f>
        <v>#N/A</v>
      </c>
      <c r="O19" s="36" t="e">
        <f t="shared" si="0"/>
        <v>#N/A</v>
      </c>
      <c r="P19" s="3" t="e">
        <f>VLOOKUP(入力男子!P26,男子,5,FALSE)</f>
        <v>#N/A</v>
      </c>
      <c r="Q19" s="3" t="e">
        <f>VLOOKUP(入力男子!P26,男子,6,FALSE)</f>
        <v>#N/A</v>
      </c>
      <c r="R19" s="5" t="e">
        <f>VLOOKUP(入力男子!P26,男子,7,FALSE)</f>
        <v>#N/A</v>
      </c>
    </row>
    <row r="20" spans="1:18" s="86" customFormat="1" ht="18.2" customHeight="1">
      <c r="A20" s="290">
        <v>6</v>
      </c>
      <c r="B20" s="291" t="e">
        <f>VLOOKUP(入力男子!M25,男子,2,FALSE)</f>
        <v>#N/A</v>
      </c>
      <c r="C20" s="293" t="e">
        <f>VLOOKUP(入力男子!M25,男子,3,FALSE)</f>
        <v>#N/A</v>
      </c>
      <c r="D20" s="295" t="e">
        <f>VLOOKUP(入力男子!M25,男子,4,FALSE)</f>
        <v>#N/A</v>
      </c>
      <c r="E20" s="288" t="e">
        <f>VLOOKUP(入力男子!M25,男子,5,FALSE)</f>
        <v>#N/A</v>
      </c>
      <c r="F20" s="288" t="e">
        <f>VLOOKUP(入力男子!M25,男子,6,FALSE)</f>
        <v>#N/A</v>
      </c>
      <c r="G20" s="301" t="e">
        <f>VLOOKUP(入力男子!M25,男子,7,FALSE)</f>
        <v>#N/A</v>
      </c>
      <c r="I20" s="12"/>
      <c r="J20" s="97">
        <v>13</v>
      </c>
      <c r="K20" s="34">
        <f t="shared" si="1"/>
        <v>-19987</v>
      </c>
      <c r="L20" s="15" t="e">
        <f>VLOOKUP(入力男子!P27,男子,2,FALSE)</f>
        <v>#N/A</v>
      </c>
      <c r="M20" s="16" t="e">
        <f>VLOOKUP(入力男子!P27,男子,3,FALSE)</f>
        <v>#N/A</v>
      </c>
      <c r="N20" s="4" t="e">
        <f>VLOOKUP(入力男子!P27,男子,4,FALSE)</f>
        <v>#N/A</v>
      </c>
      <c r="O20" s="36" t="e">
        <f t="shared" si="0"/>
        <v>#N/A</v>
      </c>
      <c r="P20" s="3" t="e">
        <f>VLOOKUP(入力男子!P27,男子,5,FALSE)</f>
        <v>#N/A</v>
      </c>
      <c r="Q20" s="3" t="e">
        <f>VLOOKUP(入力男子!P27,男子,6,FALSE)</f>
        <v>#N/A</v>
      </c>
      <c r="R20" s="5" t="e">
        <f>VLOOKUP(入力男子!P27,男子,7,FALSE)</f>
        <v>#N/A</v>
      </c>
    </row>
    <row r="21" spans="1:18" s="86" customFormat="1" ht="18.2" customHeight="1">
      <c r="A21" s="290"/>
      <c r="B21" s="292"/>
      <c r="C21" s="294"/>
      <c r="D21" s="296"/>
      <c r="E21" s="289"/>
      <c r="F21" s="289"/>
      <c r="G21" s="302"/>
      <c r="I21" s="12"/>
      <c r="J21" s="97">
        <v>14</v>
      </c>
      <c r="K21" s="34">
        <f t="shared" si="1"/>
        <v>-19986</v>
      </c>
      <c r="L21" s="15" t="e">
        <f>VLOOKUP(入力男子!P28,男子,2,FALSE)</f>
        <v>#N/A</v>
      </c>
      <c r="M21" s="16" t="e">
        <f>VLOOKUP(入力男子!P28,男子,3,FALSE)</f>
        <v>#N/A</v>
      </c>
      <c r="N21" s="4" t="e">
        <f>VLOOKUP(入力男子!P28,男子,4,FALSE)</f>
        <v>#N/A</v>
      </c>
      <c r="O21" s="36" t="e">
        <f t="shared" si="0"/>
        <v>#N/A</v>
      </c>
      <c r="P21" s="3" t="e">
        <f>VLOOKUP(入力男子!P28,男子,5,FALSE)</f>
        <v>#N/A</v>
      </c>
      <c r="Q21" s="3" t="e">
        <f>VLOOKUP(入力男子!P28,男子,6,FALSE)</f>
        <v>#N/A</v>
      </c>
      <c r="R21" s="5" t="e">
        <f>VLOOKUP(入力男子!P28,男子,7,FALSE)</f>
        <v>#N/A</v>
      </c>
    </row>
    <row r="22" spans="1:18" s="86" customFormat="1" ht="18.2" customHeight="1">
      <c r="A22" s="290">
        <v>7</v>
      </c>
      <c r="B22" s="291" t="e">
        <f>VLOOKUP(入力男子!M27,男子,2,FALSE)</f>
        <v>#N/A</v>
      </c>
      <c r="C22" s="293" t="e">
        <f>VLOOKUP(入力男子!M27,男子,3,FALSE)</f>
        <v>#N/A</v>
      </c>
      <c r="D22" s="295" t="e">
        <f>VLOOKUP(入力男子!M27,男子,4,FALSE)</f>
        <v>#N/A</v>
      </c>
      <c r="E22" s="288" t="e">
        <f>VLOOKUP(入力男子!M27,男子,5,FALSE)</f>
        <v>#N/A</v>
      </c>
      <c r="F22" s="288" t="e">
        <f>VLOOKUP(入力男子!M27,男子,6,FALSE)</f>
        <v>#N/A</v>
      </c>
      <c r="G22" s="301" t="e">
        <f>VLOOKUP(入力男子!M27,男子,7,FALSE)</f>
        <v>#N/A</v>
      </c>
      <c r="I22" s="12"/>
      <c r="J22" s="97">
        <v>15</v>
      </c>
      <c r="K22" s="34">
        <f t="shared" si="1"/>
        <v>-19985</v>
      </c>
      <c r="L22" s="15" t="e">
        <f>VLOOKUP(入力男子!P29,男子,2,FALSE)</f>
        <v>#N/A</v>
      </c>
      <c r="M22" s="16" t="e">
        <f>VLOOKUP(入力男子!P29,男子,3,FALSE)</f>
        <v>#N/A</v>
      </c>
      <c r="N22" s="4" t="e">
        <f>VLOOKUP(入力男子!P29,男子,4,FALSE)</f>
        <v>#N/A</v>
      </c>
      <c r="O22" s="36" t="e">
        <f t="shared" si="0"/>
        <v>#N/A</v>
      </c>
      <c r="P22" s="3" t="e">
        <f>VLOOKUP(入力男子!P29,男子,5,FALSE)</f>
        <v>#N/A</v>
      </c>
      <c r="Q22" s="3" t="e">
        <f>VLOOKUP(入力男子!P29,男子,6,FALSE)</f>
        <v>#N/A</v>
      </c>
      <c r="R22" s="5" t="e">
        <f>VLOOKUP(入力男子!P29,男子,7,FALSE)</f>
        <v>#N/A</v>
      </c>
    </row>
    <row r="23" spans="1:18" s="86" customFormat="1" ht="18.2" customHeight="1">
      <c r="A23" s="290"/>
      <c r="B23" s="292"/>
      <c r="C23" s="294"/>
      <c r="D23" s="296"/>
      <c r="E23" s="289"/>
      <c r="F23" s="289"/>
      <c r="G23" s="302"/>
      <c r="I23" s="12"/>
      <c r="J23" s="97">
        <v>16</v>
      </c>
      <c r="K23" s="34">
        <f t="shared" si="1"/>
        <v>-19984</v>
      </c>
      <c r="L23" s="15" t="e">
        <f>VLOOKUP(入力男子!P30,男子,2,FALSE)</f>
        <v>#N/A</v>
      </c>
      <c r="M23" s="16" t="e">
        <f>VLOOKUP(入力男子!P30,男子,3,FALSE)</f>
        <v>#N/A</v>
      </c>
      <c r="N23" s="4" t="e">
        <f>VLOOKUP(入力男子!P30,男子,4,FALSE)</f>
        <v>#N/A</v>
      </c>
      <c r="O23" s="36" t="e">
        <f t="shared" si="0"/>
        <v>#N/A</v>
      </c>
      <c r="P23" s="3" t="e">
        <f>VLOOKUP(入力男子!P30,男子,5,FALSE)</f>
        <v>#N/A</v>
      </c>
      <c r="Q23" s="3" t="e">
        <f>VLOOKUP(入力男子!P30,男子,6,FALSE)</f>
        <v>#N/A</v>
      </c>
      <c r="R23" s="5" t="e">
        <f>VLOOKUP(入力男子!P30,男子,7,FALSE)</f>
        <v>#N/A</v>
      </c>
    </row>
    <row r="24" spans="1:18" s="86" customFormat="1" ht="18.2" customHeight="1">
      <c r="A24" s="290">
        <v>8</v>
      </c>
      <c r="B24" s="291" t="e">
        <f>VLOOKUP(入力男子!M29,男子,2,FALSE)</f>
        <v>#N/A</v>
      </c>
      <c r="C24" s="293" t="e">
        <f>VLOOKUP(入力男子!M29,男子,3,FALSE)</f>
        <v>#N/A</v>
      </c>
      <c r="D24" s="295" t="e">
        <f>VLOOKUP(入力男子!M29,男子,4,FALSE)</f>
        <v>#N/A</v>
      </c>
      <c r="E24" s="288" t="e">
        <f>VLOOKUP(入力男子!M29,男子,5,FALSE)</f>
        <v>#N/A</v>
      </c>
      <c r="F24" s="288" t="e">
        <f>VLOOKUP(入力男子!M29,男子,6,FALSE)</f>
        <v>#N/A</v>
      </c>
      <c r="G24" s="301" t="e">
        <f>VLOOKUP(入力男子!M29,男子,7,FALSE)</f>
        <v>#N/A</v>
      </c>
      <c r="I24" s="12"/>
      <c r="J24" s="97">
        <v>17</v>
      </c>
      <c r="K24" s="34">
        <f t="shared" si="1"/>
        <v>-19983</v>
      </c>
      <c r="L24" s="15" t="e">
        <f>VLOOKUP(入力男子!P31,男子,2,FALSE)</f>
        <v>#N/A</v>
      </c>
      <c r="M24" s="16" t="e">
        <f>VLOOKUP(入力男子!P31,男子,3,FALSE)</f>
        <v>#N/A</v>
      </c>
      <c r="N24" s="4" t="e">
        <f>VLOOKUP(入力男子!P31,男子,4,FALSE)</f>
        <v>#N/A</v>
      </c>
      <c r="O24" s="36" t="e">
        <f t="shared" si="0"/>
        <v>#N/A</v>
      </c>
      <c r="P24" s="3" t="e">
        <f>VLOOKUP(入力男子!P31,男子,5,FALSE)</f>
        <v>#N/A</v>
      </c>
      <c r="Q24" s="3" t="e">
        <f>VLOOKUP(入力男子!P31,男子,6,FALSE)</f>
        <v>#N/A</v>
      </c>
      <c r="R24" s="5" t="e">
        <f>VLOOKUP(入力男子!P31,男子,7,FALSE)</f>
        <v>#N/A</v>
      </c>
    </row>
    <row r="25" spans="1:18" s="86" customFormat="1" ht="18.2" customHeight="1">
      <c r="A25" s="290"/>
      <c r="B25" s="292"/>
      <c r="C25" s="294"/>
      <c r="D25" s="296"/>
      <c r="E25" s="289"/>
      <c r="F25" s="289"/>
      <c r="G25" s="302"/>
      <c r="I25" s="12"/>
      <c r="J25" s="97">
        <v>18</v>
      </c>
      <c r="K25" s="34">
        <f t="shared" si="1"/>
        <v>-19982</v>
      </c>
      <c r="L25" s="15" t="e">
        <f>VLOOKUP(入力男子!P32,男子,2,FALSE)</f>
        <v>#N/A</v>
      </c>
      <c r="M25" s="16" t="e">
        <f>VLOOKUP(入力男子!P32,男子,3,FALSE)</f>
        <v>#N/A</v>
      </c>
      <c r="N25" s="4" t="e">
        <f>VLOOKUP(入力男子!P32,男子,4,FALSE)</f>
        <v>#N/A</v>
      </c>
      <c r="O25" s="36" t="e">
        <f t="shared" si="0"/>
        <v>#N/A</v>
      </c>
      <c r="P25" s="3" t="e">
        <f>VLOOKUP(入力男子!P32,男子,5,FALSE)</f>
        <v>#N/A</v>
      </c>
      <c r="Q25" s="3" t="e">
        <f>VLOOKUP(入力男子!P32,男子,6,FALSE)</f>
        <v>#N/A</v>
      </c>
      <c r="R25" s="5" t="e">
        <f>VLOOKUP(入力男子!P32,男子,7,FALSE)</f>
        <v>#N/A</v>
      </c>
    </row>
    <row r="26" spans="1:18" s="86" customFormat="1" ht="18.2" customHeight="1">
      <c r="A26" s="98"/>
      <c r="I26" s="12"/>
      <c r="J26" s="97">
        <v>19</v>
      </c>
      <c r="K26" s="34">
        <f t="shared" si="1"/>
        <v>-19981</v>
      </c>
      <c r="L26" s="15" t="e">
        <f>VLOOKUP(入力男子!P33,男子,2,FALSE)</f>
        <v>#N/A</v>
      </c>
      <c r="M26" s="16" t="e">
        <f>VLOOKUP(入力男子!P33,男子,3,FALSE)</f>
        <v>#N/A</v>
      </c>
      <c r="N26" s="4" t="e">
        <f>VLOOKUP(入力男子!P33,男子,4,FALSE)</f>
        <v>#N/A</v>
      </c>
      <c r="O26" s="36" t="e">
        <f t="shared" si="0"/>
        <v>#N/A</v>
      </c>
      <c r="P26" s="3" t="e">
        <f>VLOOKUP(入力男子!P33,男子,5,FALSE)</f>
        <v>#N/A</v>
      </c>
      <c r="Q26" s="3" t="e">
        <f>VLOOKUP(入力男子!P33,男子,6,FALSE)</f>
        <v>#N/A</v>
      </c>
      <c r="R26" s="5" t="e">
        <f>VLOOKUP(入力男子!P33,男子,7,FALSE)</f>
        <v>#N/A</v>
      </c>
    </row>
    <row r="27" spans="1:18" s="86" customFormat="1" ht="18.2" customHeight="1">
      <c r="A27" s="98"/>
      <c r="I27" s="12"/>
      <c r="J27" s="97">
        <v>20</v>
      </c>
      <c r="K27" s="34">
        <f t="shared" si="1"/>
        <v>-19980</v>
      </c>
      <c r="L27" s="15" t="e">
        <f>VLOOKUP(入力男子!P34,男子,2,FALSE)</f>
        <v>#N/A</v>
      </c>
      <c r="M27" s="16" t="e">
        <f>VLOOKUP(入力男子!P34,男子,3,FALSE)</f>
        <v>#N/A</v>
      </c>
      <c r="N27" s="4" t="e">
        <f>VLOOKUP(入力男子!P34,男子,4,FALSE)</f>
        <v>#N/A</v>
      </c>
      <c r="O27" s="36" t="e">
        <f t="shared" si="0"/>
        <v>#N/A</v>
      </c>
      <c r="P27" s="3" t="e">
        <f>VLOOKUP(入力男子!P34,男子,5,FALSE)</f>
        <v>#N/A</v>
      </c>
      <c r="Q27" s="3" t="e">
        <f>VLOOKUP(入力男子!P34,男子,6,FALSE)</f>
        <v>#N/A</v>
      </c>
      <c r="R27" s="5" t="e">
        <f>VLOOKUP(入力男子!P34,男子,7,FALSE)</f>
        <v>#N/A</v>
      </c>
    </row>
    <row r="28" spans="1:18" s="86" customFormat="1" ht="18.2" customHeight="1">
      <c r="A28" s="98"/>
      <c r="I28" s="12"/>
      <c r="J28" s="97">
        <v>21</v>
      </c>
      <c r="K28" s="34">
        <f t="shared" si="1"/>
        <v>-19979</v>
      </c>
      <c r="L28" s="15" t="e">
        <f>VLOOKUP(入力男子!P35,男子,2,FALSE)</f>
        <v>#N/A</v>
      </c>
      <c r="M28" s="16" t="e">
        <f>VLOOKUP(入力男子!P35,男子,3,FALSE)</f>
        <v>#N/A</v>
      </c>
      <c r="N28" s="4" t="e">
        <f>VLOOKUP(入力男子!P35,男子,4,FALSE)</f>
        <v>#N/A</v>
      </c>
      <c r="O28" s="36" t="e">
        <f t="shared" si="0"/>
        <v>#N/A</v>
      </c>
      <c r="P28" s="3" t="e">
        <f>VLOOKUP(入力男子!P35,男子,5,FALSE)</f>
        <v>#N/A</v>
      </c>
      <c r="Q28" s="3" t="e">
        <f>VLOOKUP(入力男子!P35,男子,6,FALSE)</f>
        <v>#N/A</v>
      </c>
      <c r="R28" s="5" t="e">
        <f>VLOOKUP(入力男子!P35,男子,7,FALSE)</f>
        <v>#N/A</v>
      </c>
    </row>
    <row r="29" spans="1:18" s="86" customFormat="1" ht="18.2" customHeight="1">
      <c r="A29" s="314">
        <f>入力男子!B5</f>
        <v>0</v>
      </c>
      <c r="B29" s="314"/>
      <c r="C29" s="314"/>
      <c r="D29" s="315" t="s">
        <v>16</v>
      </c>
      <c r="E29" s="315"/>
      <c r="F29" s="315"/>
      <c r="G29" s="6"/>
      <c r="I29" s="12"/>
      <c r="J29" s="97">
        <v>22</v>
      </c>
      <c r="K29" s="34">
        <f t="shared" si="1"/>
        <v>-19978</v>
      </c>
      <c r="L29" s="15" t="e">
        <f>VLOOKUP(入力男子!P36,男子,2,FALSE)</f>
        <v>#N/A</v>
      </c>
      <c r="M29" s="16" t="e">
        <f>VLOOKUP(入力男子!P36,男子,3,FALSE)</f>
        <v>#N/A</v>
      </c>
      <c r="N29" s="4" t="e">
        <f>VLOOKUP(入力男子!P36,男子,4,FALSE)</f>
        <v>#N/A</v>
      </c>
      <c r="O29" s="36" t="e">
        <f t="shared" si="0"/>
        <v>#N/A</v>
      </c>
      <c r="P29" s="3" t="e">
        <f>VLOOKUP(入力男子!P36,男子,5,FALSE)</f>
        <v>#N/A</v>
      </c>
      <c r="Q29" s="3" t="e">
        <f>VLOOKUP(入力男子!P36,男子,6,FALSE)</f>
        <v>#N/A</v>
      </c>
      <c r="R29" s="5" t="e">
        <f>VLOOKUP(入力男子!P36,男子,7,FALSE)</f>
        <v>#N/A</v>
      </c>
    </row>
    <row r="30" spans="1:18" s="86" customFormat="1" ht="18.2" customHeight="1">
      <c r="A30" s="314"/>
      <c r="B30" s="314"/>
      <c r="C30" s="314"/>
      <c r="D30" s="315"/>
      <c r="E30" s="315"/>
      <c r="F30" s="315"/>
      <c r="G30" s="7"/>
      <c r="I30" s="12"/>
      <c r="J30" s="97">
        <v>23</v>
      </c>
      <c r="K30" s="34">
        <f t="shared" si="1"/>
        <v>-19977</v>
      </c>
      <c r="L30" s="15" t="e">
        <f>VLOOKUP(入力男子!P37,男子,2,FALSE)</f>
        <v>#N/A</v>
      </c>
      <c r="M30" s="16" t="e">
        <f>VLOOKUP(入力男子!P37,男子,3,FALSE)</f>
        <v>#N/A</v>
      </c>
      <c r="N30" s="4" t="e">
        <f>VLOOKUP(入力男子!P37,男子,4,FALSE)</f>
        <v>#N/A</v>
      </c>
      <c r="O30" s="36" t="e">
        <f t="shared" si="0"/>
        <v>#N/A</v>
      </c>
      <c r="P30" s="3" t="e">
        <f>VLOOKUP(入力男子!P37,男子,5,FALSE)</f>
        <v>#N/A</v>
      </c>
      <c r="Q30" s="3" t="e">
        <f>VLOOKUP(入力男子!P37,男子,6,FALSE)</f>
        <v>#N/A</v>
      </c>
      <c r="R30" s="5" t="e">
        <f>VLOOKUP(入力男子!P37,男子,7,FALSE)</f>
        <v>#N/A</v>
      </c>
    </row>
    <row r="31" spans="1:18" s="86" customFormat="1" ht="18.2" customHeight="1">
      <c r="A31" s="314"/>
      <c r="B31" s="314"/>
      <c r="C31" s="314"/>
      <c r="D31" s="315"/>
      <c r="E31" s="315"/>
      <c r="F31" s="315"/>
      <c r="G31" s="7"/>
      <c r="I31" s="12"/>
      <c r="J31" s="97">
        <v>24</v>
      </c>
      <c r="K31" s="34">
        <f t="shared" si="1"/>
        <v>-19976</v>
      </c>
      <c r="L31" s="15" t="e">
        <f>VLOOKUP(入力男子!P38,男子,2,FALSE)</f>
        <v>#N/A</v>
      </c>
      <c r="M31" s="16" t="e">
        <f>VLOOKUP(入力男子!P38,男子,3,FALSE)</f>
        <v>#N/A</v>
      </c>
      <c r="N31" s="4" t="e">
        <f>VLOOKUP(入力男子!P38,男子,4,FALSE)</f>
        <v>#N/A</v>
      </c>
      <c r="O31" s="36" t="e">
        <f t="shared" si="0"/>
        <v>#N/A</v>
      </c>
      <c r="P31" s="3" t="e">
        <f>VLOOKUP(入力男子!P38,男子,5,FALSE)</f>
        <v>#N/A</v>
      </c>
      <c r="Q31" s="3" t="e">
        <f>VLOOKUP(入力男子!P38,男子,6,FALSE)</f>
        <v>#N/A</v>
      </c>
      <c r="R31" s="5" t="e">
        <f>VLOOKUP(入力男子!P38,男子,7,FALSE)</f>
        <v>#N/A</v>
      </c>
    </row>
    <row r="32" spans="1:18" s="86" customFormat="1" ht="18.2" customHeight="1">
      <c r="C32" s="6"/>
      <c r="D32" s="6"/>
      <c r="E32" s="6"/>
      <c r="F32" s="6"/>
      <c r="G32" s="6"/>
      <c r="I32" s="12"/>
      <c r="J32" s="97">
        <v>25</v>
      </c>
      <c r="K32" s="34">
        <f t="shared" si="1"/>
        <v>-19975</v>
      </c>
      <c r="L32" s="15" t="e">
        <f>VLOOKUP(入力男子!P39,男子,2,FALSE)</f>
        <v>#N/A</v>
      </c>
      <c r="M32" s="16" t="e">
        <f>VLOOKUP(入力男子!P39,男子,3,FALSE)</f>
        <v>#N/A</v>
      </c>
      <c r="N32" s="4" t="e">
        <f>VLOOKUP(入力男子!P39,男子,4,FALSE)</f>
        <v>#N/A</v>
      </c>
      <c r="O32" s="36" t="e">
        <f t="shared" si="0"/>
        <v>#N/A</v>
      </c>
      <c r="P32" s="3" t="e">
        <f>VLOOKUP(入力男子!P39,男子,5,FALSE)</f>
        <v>#N/A</v>
      </c>
      <c r="Q32" s="3" t="e">
        <f>VLOOKUP(入力男子!P39,男子,6,FALSE)</f>
        <v>#N/A</v>
      </c>
      <c r="R32" s="5" t="e">
        <f>VLOOKUP(入力男子!P39,男子,7,FALSE)</f>
        <v>#N/A</v>
      </c>
    </row>
    <row r="33" spans="1:18" s="86" customFormat="1" ht="18.2" customHeight="1">
      <c r="A33" s="300" t="s">
        <v>17</v>
      </c>
      <c r="B33" s="300"/>
      <c r="C33" s="95"/>
      <c r="D33" s="95"/>
      <c r="G33" s="6"/>
      <c r="I33" s="12"/>
      <c r="J33" s="97">
        <v>26</v>
      </c>
      <c r="K33" s="34">
        <f t="shared" si="1"/>
        <v>-19974</v>
      </c>
      <c r="L33" s="15" t="e">
        <f>VLOOKUP(入力男子!P40,男子,2,FALSE)</f>
        <v>#N/A</v>
      </c>
      <c r="M33" s="16" t="e">
        <f>VLOOKUP(入力男子!P40,男子,3,FALSE)</f>
        <v>#N/A</v>
      </c>
      <c r="N33" s="4" t="e">
        <f>VLOOKUP(入力男子!P40,男子,4,FALSE)</f>
        <v>#N/A</v>
      </c>
      <c r="O33" s="36" t="e">
        <f t="shared" si="0"/>
        <v>#N/A</v>
      </c>
      <c r="P33" s="3" t="e">
        <f>VLOOKUP(入力男子!P40,男子,5,FALSE)</f>
        <v>#N/A</v>
      </c>
      <c r="Q33" s="3" t="e">
        <f>VLOOKUP(入力男子!P40,男子,6,FALSE)</f>
        <v>#N/A</v>
      </c>
      <c r="R33" s="5" t="e">
        <f>VLOOKUP(入力男子!P40,男子,7,FALSE)</f>
        <v>#N/A</v>
      </c>
    </row>
    <row r="34" spans="1:18" s="86" customFormat="1" ht="18.2" customHeight="1">
      <c r="A34" s="297">
        <f>入力男子!B7</f>
        <v>0</v>
      </c>
      <c r="B34" s="297"/>
      <c r="C34" s="298">
        <f>入力男子!C7</f>
        <v>0</v>
      </c>
      <c r="D34" s="298"/>
      <c r="E34" s="299" t="s">
        <v>18</v>
      </c>
      <c r="F34" s="299"/>
      <c r="G34" s="6"/>
      <c r="I34" s="12"/>
      <c r="J34" s="97">
        <v>27</v>
      </c>
      <c r="K34" s="34">
        <f t="shared" si="1"/>
        <v>-19973</v>
      </c>
      <c r="L34" s="15" t="e">
        <f>VLOOKUP(入力男子!P41,男子,2,FALSE)</f>
        <v>#N/A</v>
      </c>
      <c r="M34" s="16" t="e">
        <f>VLOOKUP(入力男子!P41,男子,3,FALSE)</f>
        <v>#N/A</v>
      </c>
      <c r="N34" s="4" t="e">
        <f>VLOOKUP(入力男子!P41,男子,4,FALSE)</f>
        <v>#N/A</v>
      </c>
      <c r="O34" s="36" t="e">
        <f t="shared" si="0"/>
        <v>#N/A</v>
      </c>
      <c r="P34" s="3" t="e">
        <f>VLOOKUP(入力男子!P41,男子,5,FALSE)</f>
        <v>#N/A</v>
      </c>
      <c r="Q34" s="3" t="e">
        <f>VLOOKUP(入力男子!P41,男子,6,FALSE)</f>
        <v>#N/A</v>
      </c>
      <c r="R34" s="5" t="e">
        <f>VLOOKUP(入力男子!P41,男子,7,FALSE)</f>
        <v>#N/A</v>
      </c>
    </row>
    <row r="35" spans="1:18" s="86" customFormat="1" ht="18.2" customHeight="1">
      <c r="A35" s="297"/>
      <c r="B35" s="297"/>
      <c r="C35" s="298"/>
      <c r="D35" s="298"/>
      <c r="E35" s="299"/>
      <c r="F35" s="299"/>
      <c r="G35" s="6"/>
      <c r="I35" s="12"/>
      <c r="J35" s="97">
        <v>28</v>
      </c>
      <c r="K35" s="34">
        <f t="shared" si="1"/>
        <v>-19972</v>
      </c>
      <c r="L35" s="15" t="e">
        <f>VLOOKUP(入力男子!P42,男子,2,FALSE)</f>
        <v>#N/A</v>
      </c>
      <c r="M35" s="16" t="e">
        <f>VLOOKUP(入力男子!P42,男子,3,FALSE)</f>
        <v>#N/A</v>
      </c>
      <c r="N35" s="4" t="e">
        <f>VLOOKUP(入力男子!P42,男子,4,FALSE)</f>
        <v>#N/A</v>
      </c>
      <c r="O35" s="36" t="e">
        <f t="shared" si="0"/>
        <v>#N/A</v>
      </c>
      <c r="P35" s="3" t="e">
        <f>VLOOKUP(入力男子!P42,男子,5,FALSE)</f>
        <v>#N/A</v>
      </c>
      <c r="Q35" s="3" t="e">
        <f>VLOOKUP(入力男子!P42,男子,6,FALSE)</f>
        <v>#N/A</v>
      </c>
      <c r="R35" s="5" t="e">
        <f>VLOOKUP(入力男子!P42,男子,7,FALSE)</f>
        <v>#N/A</v>
      </c>
    </row>
    <row r="36" spans="1:18" s="86" customFormat="1" ht="18.2" customHeight="1">
      <c r="E36" s="14"/>
      <c r="F36" s="14"/>
      <c r="I36" s="12"/>
      <c r="J36" s="97">
        <v>29</v>
      </c>
      <c r="K36" s="34">
        <f t="shared" si="1"/>
        <v>-19971</v>
      </c>
      <c r="L36" s="15" t="e">
        <f>VLOOKUP(入力男子!P43,男子,2,FALSE)</f>
        <v>#N/A</v>
      </c>
      <c r="M36" s="16" t="e">
        <f>VLOOKUP(入力男子!P43,男子,3,FALSE)</f>
        <v>#N/A</v>
      </c>
      <c r="N36" s="4" t="e">
        <f>VLOOKUP(入力男子!P43,男子,4,FALSE)</f>
        <v>#N/A</v>
      </c>
      <c r="O36" s="36" t="e">
        <f t="shared" si="0"/>
        <v>#N/A</v>
      </c>
      <c r="P36" s="3" t="e">
        <f>VLOOKUP(入力男子!P43,男子,5,FALSE)</f>
        <v>#N/A</v>
      </c>
      <c r="Q36" s="3" t="e">
        <f>VLOOKUP(入力男子!P43,男子,6,FALSE)</f>
        <v>#N/A</v>
      </c>
      <c r="R36" s="5" t="e">
        <f>VLOOKUP(入力男子!P43,男子,7,FALSE)</f>
        <v>#N/A</v>
      </c>
    </row>
    <row r="37" spans="1:18" s="86" customFormat="1" ht="18.2" customHeight="1">
      <c r="A37" s="300" t="s">
        <v>19</v>
      </c>
      <c r="B37" s="300"/>
      <c r="C37" s="13"/>
      <c r="D37" s="13"/>
      <c r="I37" s="12"/>
      <c r="J37" s="97">
        <v>30</v>
      </c>
      <c r="K37" s="34">
        <f t="shared" si="1"/>
        <v>-19970</v>
      </c>
      <c r="L37" s="15" t="e">
        <f>VLOOKUP(入力男子!P44,男子,2,FALSE)</f>
        <v>#N/A</v>
      </c>
      <c r="M37" s="16" t="e">
        <f>VLOOKUP(入力男子!P44,男子,3,FALSE)</f>
        <v>#N/A</v>
      </c>
      <c r="N37" s="4" t="e">
        <f>VLOOKUP(入力男子!P44,男子,4,FALSE)</f>
        <v>#N/A</v>
      </c>
      <c r="O37" s="36" t="e">
        <f t="shared" si="0"/>
        <v>#N/A</v>
      </c>
      <c r="P37" s="3" t="e">
        <f>VLOOKUP(入力男子!P44,男子,5,FALSE)</f>
        <v>#N/A</v>
      </c>
      <c r="Q37" s="3" t="e">
        <f>VLOOKUP(入力男子!P44,男子,6,FALSE)</f>
        <v>#N/A</v>
      </c>
      <c r="R37" s="5" t="e">
        <f>VLOOKUP(入力男子!P44,男子,7,FALSE)</f>
        <v>#N/A</v>
      </c>
    </row>
    <row r="38" spans="1:18" s="86" customFormat="1" ht="18.2" customHeight="1">
      <c r="A38" s="297">
        <f>入力男子!B8</f>
        <v>0</v>
      </c>
      <c r="B38" s="297"/>
      <c r="C38" s="298">
        <f>入力男子!C8</f>
        <v>0</v>
      </c>
      <c r="D38" s="298"/>
      <c r="E38" s="299" t="s">
        <v>18</v>
      </c>
      <c r="F38" s="299"/>
      <c r="I38" s="12"/>
      <c r="J38" s="97">
        <v>31</v>
      </c>
      <c r="K38" s="34">
        <f t="shared" si="1"/>
        <v>-19969</v>
      </c>
      <c r="L38" s="15" t="e">
        <f>VLOOKUP(入力男子!P45,男子,2,FALSE)</f>
        <v>#N/A</v>
      </c>
      <c r="M38" s="16" t="e">
        <f>VLOOKUP(入力男子!P45,男子,3,FALSE)</f>
        <v>#N/A</v>
      </c>
      <c r="N38" s="4" t="e">
        <f>VLOOKUP(入力男子!P45,男子,4,FALSE)</f>
        <v>#N/A</v>
      </c>
      <c r="O38" s="36" t="e">
        <f t="shared" si="0"/>
        <v>#N/A</v>
      </c>
      <c r="P38" s="3" t="e">
        <f>VLOOKUP(入力男子!P45,男子,5,FALSE)</f>
        <v>#N/A</v>
      </c>
      <c r="Q38" s="3" t="e">
        <f>VLOOKUP(入力男子!P45,男子,6,FALSE)</f>
        <v>#N/A</v>
      </c>
      <c r="R38" s="5" t="e">
        <f>VLOOKUP(入力男子!P45,男子,7,FALSE)</f>
        <v>#N/A</v>
      </c>
    </row>
    <row r="39" spans="1:18" s="86" customFormat="1" ht="18.2" customHeight="1">
      <c r="A39" s="297"/>
      <c r="B39" s="297"/>
      <c r="C39" s="298"/>
      <c r="D39" s="298"/>
      <c r="E39" s="299"/>
      <c r="F39" s="299"/>
      <c r="I39" s="12"/>
      <c r="J39" s="97">
        <v>32</v>
      </c>
      <c r="K39" s="34">
        <f t="shared" si="1"/>
        <v>-19968</v>
      </c>
      <c r="L39" s="15" t="e">
        <f>VLOOKUP(入力男子!P46,男子,2,FALSE)</f>
        <v>#N/A</v>
      </c>
      <c r="M39" s="16" t="e">
        <f>VLOOKUP(入力男子!P46,男子,3,FALSE)</f>
        <v>#N/A</v>
      </c>
      <c r="N39" s="4" t="e">
        <f>VLOOKUP(入力男子!P46,男子,4,FALSE)</f>
        <v>#N/A</v>
      </c>
      <c r="O39" s="36" t="e">
        <f t="shared" si="0"/>
        <v>#N/A</v>
      </c>
      <c r="P39" s="3" t="e">
        <f>VLOOKUP(入力男子!P46,男子,5,FALSE)</f>
        <v>#N/A</v>
      </c>
      <c r="Q39" s="3" t="e">
        <f>VLOOKUP(入力男子!P46,男子,6,FALSE)</f>
        <v>#N/A</v>
      </c>
      <c r="R39" s="5" t="e">
        <f>VLOOKUP(入力男子!P46,男子,7,FALSE)</f>
        <v>#N/A</v>
      </c>
    </row>
    <row r="40" spans="1:18" s="86" customFormat="1" ht="18.2" customHeight="1">
      <c r="A40" s="98"/>
      <c r="I40" s="12"/>
      <c r="J40" s="97">
        <v>33</v>
      </c>
      <c r="K40" s="34">
        <f t="shared" si="1"/>
        <v>-19967</v>
      </c>
      <c r="L40" s="15" t="e">
        <f>VLOOKUP(入力男子!P47,男子,2,FALSE)</f>
        <v>#N/A</v>
      </c>
      <c r="M40" s="16" t="e">
        <f>VLOOKUP(入力男子!P47,男子,3,FALSE)</f>
        <v>#N/A</v>
      </c>
      <c r="N40" s="4" t="e">
        <f>VLOOKUP(入力男子!P47,男子,4,FALSE)</f>
        <v>#N/A</v>
      </c>
      <c r="O40" s="36" t="e">
        <f t="shared" si="0"/>
        <v>#N/A</v>
      </c>
      <c r="P40" s="3" t="e">
        <f>VLOOKUP(入力男子!P47,男子,5,FALSE)</f>
        <v>#N/A</v>
      </c>
      <c r="Q40" s="3" t="e">
        <f>VLOOKUP(入力男子!P47,男子,6,FALSE)</f>
        <v>#N/A</v>
      </c>
      <c r="R40" s="5" t="e">
        <f>VLOOKUP(入力男子!P47,男子,7,FALSE)</f>
        <v>#N/A</v>
      </c>
    </row>
    <row r="41" spans="1:18" s="86" customFormat="1" ht="18.2" customHeight="1">
      <c r="A41" s="98"/>
      <c r="I41" s="12"/>
      <c r="J41" s="97">
        <v>34</v>
      </c>
      <c r="K41" s="34">
        <f t="shared" si="1"/>
        <v>-19966</v>
      </c>
      <c r="L41" s="15" t="e">
        <f>VLOOKUP(入力男子!P48,男子,2,FALSE)</f>
        <v>#N/A</v>
      </c>
      <c r="M41" s="16" t="e">
        <f>VLOOKUP(入力男子!P48,男子,3,FALSE)</f>
        <v>#N/A</v>
      </c>
      <c r="N41" s="4" t="e">
        <f>VLOOKUP(入力男子!P48,男子,4,FALSE)</f>
        <v>#N/A</v>
      </c>
      <c r="O41" s="36" t="e">
        <f t="shared" si="0"/>
        <v>#N/A</v>
      </c>
      <c r="P41" s="3" t="e">
        <f>VLOOKUP(入力男子!P48,男子,5,FALSE)</f>
        <v>#N/A</v>
      </c>
      <c r="Q41" s="3" t="e">
        <f>VLOOKUP(入力男子!P48,男子,6,FALSE)</f>
        <v>#N/A</v>
      </c>
      <c r="R41" s="5" t="e">
        <f>VLOOKUP(入力男子!P48,男子,7,FALSE)</f>
        <v>#N/A</v>
      </c>
    </row>
    <row r="42" spans="1:18" s="86" customFormat="1" ht="18.2" customHeight="1">
      <c r="A42" s="98"/>
      <c r="D42" s="2"/>
      <c r="I42" s="12"/>
      <c r="J42" s="97">
        <v>35</v>
      </c>
      <c r="K42" s="34">
        <f t="shared" si="1"/>
        <v>-19965</v>
      </c>
      <c r="L42" s="15" t="e">
        <f>VLOOKUP(入力男子!P49,男子,2,FALSE)</f>
        <v>#N/A</v>
      </c>
      <c r="M42" s="16" t="e">
        <f>VLOOKUP(入力男子!P49,男子,3,FALSE)</f>
        <v>#N/A</v>
      </c>
      <c r="N42" s="4" t="e">
        <f>VLOOKUP(入力男子!P49,男子,4,FALSE)</f>
        <v>#N/A</v>
      </c>
      <c r="O42" s="36" t="e">
        <f t="shared" si="0"/>
        <v>#N/A</v>
      </c>
      <c r="P42" s="3" t="e">
        <f>VLOOKUP(入力男子!P49,男子,5,FALSE)</f>
        <v>#N/A</v>
      </c>
      <c r="Q42" s="3" t="e">
        <f>VLOOKUP(入力男子!P49,男子,6,FALSE)</f>
        <v>#N/A</v>
      </c>
      <c r="R42" s="5" t="e">
        <f>VLOOKUP(入力男子!P49,男子,7,FALSE)</f>
        <v>#N/A</v>
      </c>
    </row>
    <row r="43" spans="1:18" s="86" customFormat="1" ht="18.2" customHeight="1">
      <c r="A43" s="98"/>
      <c r="I43" s="12"/>
      <c r="J43" s="97">
        <v>36</v>
      </c>
      <c r="K43" s="34">
        <f t="shared" si="1"/>
        <v>-19964</v>
      </c>
      <c r="L43" s="15" t="e">
        <f>VLOOKUP(入力男子!P50,男子,2,FALSE)</f>
        <v>#N/A</v>
      </c>
      <c r="M43" s="16" t="e">
        <f>VLOOKUP(入力男子!P50,男子,3,FALSE)</f>
        <v>#N/A</v>
      </c>
      <c r="N43" s="4" t="e">
        <f>VLOOKUP(入力男子!P50,男子,4,FALSE)</f>
        <v>#N/A</v>
      </c>
      <c r="O43" s="36" t="e">
        <f t="shared" si="0"/>
        <v>#N/A</v>
      </c>
      <c r="P43" s="3" t="e">
        <f>VLOOKUP(入力男子!P50,男子,5,FALSE)</f>
        <v>#N/A</v>
      </c>
      <c r="Q43" s="3" t="e">
        <f>VLOOKUP(入力男子!P50,男子,6,FALSE)</f>
        <v>#N/A</v>
      </c>
      <c r="R43" s="5" t="e">
        <f>VLOOKUP(入力男子!P50,男子,7,FALSE)</f>
        <v>#N/A</v>
      </c>
    </row>
    <row r="44" spans="1:18" s="86" customFormat="1" ht="18.2" customHeight="1">
      <c r="A44" s="98"/>
      <c r="C44" s="313" t="s">
        <v>20</v>
      </c>
      <c r="D44" s="313"/>
      <c r="E44" s="312">
        <f>入力男子!N5</f>
        <v>0</v>
      </c>
      <c r="F44" s="312"/>
      <c r="G44" s="312"/>
      <c r="I44" s="12"/>
      <c r="J44" s="97">
        <v>37</v>
      </c>
      <c r="K44" s="34">
        <f t="shared" si="1"/>
        <v>-19963</v>
      </c>
      <c r="L44" s="15" t="e">
        <f>VLOOKUP(入力男子!P51,男子,2,FALSE)</f>
        <v>#N/A</v>
      </c>
      <c r="M44" s="16" t="e">
        <f>VLOOKUP(入力男子!P51,男子,3,FALSE)</f>
        <v>#N/A</v>
      </c>
      <c r="N44" s="4" t="e">
        <f>VLOOKUP(入力男子!P51,男子,4,FALSE)</f>
        <v>#N/A</v>
      </c>
      <c r="O44" s="36" t="e">
        <f t="shared" si="0"/>
        <v>#N/A</v>
      </c>
      <c r="P44" s="3" t="e">
        <f>VLOOKUP(入力男子!P51,男子,5,FALSE)</f>
        <v>#N/A</v>
      </c>
      <c r="Q44" s="3" t="e">
        <f>VLOOKUP(入力男子!P51,男子,6,FALSE)</f>
        <v>#N/A</v>
      </c>
      <c r="R44" s="5" t="e">
        <f>VLOOKUP(入力男子!P51,男子,7,FALSE)</f>
        <v>#N/A</v>
      </c>
    </row>
    <row r="45" spans="1:18" s="86" customFormat="1" ht="18.2" customHeight="1">
      <c r="A45" s="98"/>
      <c r="C45" s="313"/>
      <c r="D45" s="313"/>
      <c r="E45" s="312"/>
      <c r="F45" s="312"/>
      <c r="G45" s="312"/>
      <c r="I45" s="12"/>
      <c r="J45" s="97">
        <v>38</v>
      </c>
      <c r="K45" s="34">
        <f t="shared" si="1"/>
        <v>-19962</v>
      </c>
      <c r="L45" s="15" t="e">
        <f>VLOOKUP(入力男子!P52,男子,2,FALSE)</f>
        <v>#N/A</v>
      </c>
      <c r="M45" s="16" t="e">
        <f>VLOOKUP(入力男子!P52,男子,3,FALSE)</f>
        <v>#N/A</v>
      </c>
      <c r="N45" s="4" t="e">
        <f>VLOOKUP(入力男子!P52,男子,4,FALSE)</f>
        <v>#N/A</v>
      </c>
      <c r="O45" s="36" t="e">
        <f t="shared" si="0"/>
        <v>#N/A</v>
      </c>
      <c r="P45" s="3" t="e">
        <f>VLOOKUP(入力男子!P52,男子,5,FALSE)</f>
        <v>#N/A</v>
      </c>
      <c r="Q45" s="3" t="e">
        <f>VLOOKUP(入力男子!P52,男子,6,FALSE)</f>
        <v>#N/A</v>
      </c>
      <c r="R45" s="5" t="e">
        <f>VLOOKUP(入力男子!P52,男子,7,FALSE)</f>
        <v>#N/A</v>
      </c>
    </row>
    <row r="46" spans="1:18" s="86" customFormat="1" ht="18.2" customHeight="1">
      <c r="A46" s="98"/>
      <c r="I46" s="12"/>
      <c r="J46" s="97">
        <v>39</v>
      </c>
      <c r="K46" s="34">
        <f t="shared" si="1"/>
        <v>-19961</v>
      </c>
      <c r="L46" s="15" t="e">
        <f>VLOOKUP(入力男子!P53,男子,2,FALSE)</f>
        <v>#N/A</v>
      </c>
      <c r="M46" s="16" t="e">
        <f>VLOOKUP(入力男子!P53,男子,3,FALSE)</f>
        <v>#N/A</v>
      </c>
      <c r="N46" s="4" t="e">
        <f>VLOOKUP(入力男子!P53,男子,4,FALSE)</f>
        <v>#N/A</v>
      </c>
      <c r="O46" s="36" t="e">
        <f t="shared" si="0"/>
        <v>#N/A</v>
      </c>
      <c r="P46" s="3" t="e">
        <f>VLOOKUP(入力男子!P53,男子,5,FALSE)</f>
        <v>#N/A</v>
      </c>
      <c r="Q46" s="3" t="e">
        <f>VLOOKUP(入力男子!P53,男子,6,FALSE)</f>
        <v>#N/A</v>
      </c>
      <c r="R46" s="5" t="e">
        <f>VLOOKUP(入力男子!P53,男子,7,FALSE)</f>
        <v>#N/A</v>
      </c>
    </row>
    <row r="47" spans="1:18" s="86" customFormat="1" ht="18.2" customHeight="1">
      <c r="A47" s="98"/>
      <c r="I47" s="12"/>
      <c r="J47" s="97">
        <v>40</v>
      </c>
      <c r="K47" s="34">
        <f t="shared" si="1"/>
        <v>-19960</v>
      </c>
      <c r="L47" s="15" t="e">
        <f>VLOOKUP(入力男子!P54,男子,2,FALSE)</f>
        <v>#N/A</v>
      </c>
      <c r="M47" s="16" t="e">
        <f>VLOOKUP(入力男子!P54,男子,3,FALSE)</f>
        <v>#N/A</v>
      </c>
      <c r="N47" s="4" t="e">
        <f>VLOOKUP(入力男子!P54,男子,4,FALSE)</f>
        <v>#N/A</v>
      </c>
      <c r="O47" s="36" t="e">
        <f t="shared" si="0"/>
        <v>#N/A</v>
      </c>
      <c r="P47" s="3" t="e">
        <f>VLOOKUP(入力男子!P54,男子,5,FALSE)</f>
        <v>#N/A</v>
      </c>
      <c r="Q47" s="3" t="e">
        <f>VLOOKUP(入力男子!P54,男子,6,FALSE)</f>
        <v>#N/A</v>
      </c>
      <c r="R47" s="5" t="e">
        <f>VLOOKUP(入力男子!P54,男子,7,FALSE)</f>
        <v>#N/A</v>
      </c>
    </row>
    <row r="48" spans="1:18" s="86" customFormat="1" ht="18.2" customHeight="1">
      <c r="A48" s="98"/>
      <c r="J48" s="2"/>
      <c r="K48" s="2"/>
    </row>
    <row r="49" spans="1:11" s="86" customFormat="1">
      <c r="A49" s="98"/>
      <c r="J49" s="2"/>
      <c r="K49" s="2"/>
    </row>
  </sheetData>
  <sheetProtection password="C6CC" sheet="1" objects="1" scenarios="1"/>
  <mergeCells count="75">
    <mergeCell ref="C44:D45"/>
    <mergeCell ref="C18:C19"/>
    <mergeCell ref="D18:D19"/>
    <mergeCell ref="E18:E19"/>
    <mergeCell ref="F18:F19"/>
    <mergeCell ref="E44:G45"/>
    <mergeCell ref="A29:C31"/>
    <mergeCell ref="D29:F31"/>
    <mergeCell ref="A24:A25"/>
    <mergeCell ref="G20:G21"/>
    <mergeCell ref="A22:A23"/>
    <mergeCell ref="B22:B23"/>
    <mergeCell ref="C22:C23"/>
    <mergeCell ref="D22:D23"/>
    <mergeCell ref="E22:E23"/>
    <mergeCell ref="F22:F23"/>
    <mergeCell ref="G22:G23"/>
    <mergeCell ref="A20:A21"/>
    <mergeCell ref="B20:B21"/>
    <mergeCell ref="D20:D21"/>
    <mergeCell ref="E20:E21"/>
    <mergeCell ref="N3:R4"/>
    <mergeCell ref="A8:A9"/>
    <mergeCell ref="A10:A11"/>
    <mergeCell ref="D10:D11"/>
    <mergeCell ref="E10:E11"/>
    <mergeCell ref="B10:B11"/>
    <mergeCell ref="C10:C11"/>
    <mergeCell ref="B8:B9"/>
    <mergeCell ref="C8:C9"/>
    <mergeCell ref="D8:G9"/>
    <mergeCell ref="F10:F11"/>
    <mergeCell ref="G10:G11"/>
    <mergeCell ref="M3:M4"/>
    <mergeCell ref="B24:B25"/>
    <mergeCell ref="C24:C25"/>
    <mergeCell ref="D24:D25"/>
    <mergeCell ref="E24:E25"/>
    <mergeCell ref="F24:F25"/>
    <mergeCell ref="G24:G25"/>
    <mergeCell ref="A5:C5"/>
    <mergeCell ref="G12:G13"/>
    <mergeCell ref="G14:G15"/>
    <mergeCell ref="G16:G17"/>
    <mergeCell ref="G18:G19"/>
    <mergeCell ref="A12:A13"/>
    <mergeCell ref="B12:B13"/>
    <mergeCell ref="C12:C13"/>
    <mergeCell ref="D12:D13"/>
    <mergeCell ref="E12:E13"/>
    <mergeCell ref="F12:F13"/>
    <mergeCell ref="F20:F21"/>
    <mergeCell ref="A18:A19"/>
    <mergeCell ref="B18:B19"/>
    <mergeCell ref="C20:C21"/>
    <mergeCell ref="A38:B39"/>
    <mergeCell ref="C38:D39"/>
    <mergeCell ref="E38:F39"/>
    <mergeCell ref="A37:B37"/>
    <mergeCell ref="A33:B33"/>
    <mergeCell ref="E34:F35"/>
    <mergeCell ref="C34:D35"/>
    <mergeCell ref="A34:B35"/>
    <mergeCell ref="F14:F15"/>
    <mergeCell ref="A16:A17"/>
    <mergeCell ref="B16:B17"/>
    <mergeCell ref="C16:C17"/>
    <mergeCell ref="D16:D17"/>
    <mergeCell ref="E16:E17"/>
    <mergeCell ref="F16:F17"/>
    <mergeCell ref="A14:A15"/>
    <mergeCell ref="B14:B15"/>
    <mergeCell ref="C14:C15"/>
    <mergeCell ref="D14:D15"/>
    <mergeCell ref="E14:E15"/>
  </mergeCells>
  <phoneticPr fontId="2"/>
  <conditionalFormatting sqref="E10:G25 B10:C25 D8:D25 L8:R47">
    <cfRule type="expression" dxfId="7" priority="2" stopIfTrue="1">
      <formula>ISERROR(B8)=TRUE</formula>
    </cfRule>
  </conditionalFormatting>
  <conditionalFormatting sqref="B8:C9">
    <cfRule type="expression" dxfId="6" priority="3" stopIfTrue="1">
      <formula>B8=0</formula>
    </cfRule>
  </conditionalFormatting>
  <conditionalFormatting sqref="A29:C31 A34:D35 A38:D39 E44:G45 L3:L4 N3:R4">
    <cfRule type="cellIs" dxfId="5" priority="4" stopIfTrue="1" operator="equal">
      <formula>0</formula>
    </cfRule>
  </conditionalFormatting>
  <conditionalFormatting sqref="M3:M4">
    <cfRule type="expression" dxfId="4" priority="1">
      <formula>$M$3=0</formula>
    </cfRule>
  </conditionalFormatting>
  <pageMargins left="0.51181102362204722" right="0.43307086614173229" top="0.51181102362204722" bottom="0.51181102362204722"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view="pageBreakPreview" zoomScaleNormal="100" zoomScaleSheetLayoutView="100" workbookViewId="0"/>
  </sheetViews>
  <sheetFormatPr defaultRowHeight="13.5"/>
  <cols>
    <col min="1" max="1" width="6" style="1" customWidth="1"/>
    <col min="2" max="3" width="9" style="118"/>
    <col min="4" max="4" width="6" style="118" customWidth="1"/>
    <col min="5" max="9" width="4" style="118" customWidth="1"/>
    <col min="10" max="10" width="5.875" style="118" customWidth="1"/>
    <col min="11" max="11" width="8.25" style="118" hidden="1" customWidth="1"/>
    <col min="12" max="13" width="9" style="118"/>
    <col min="14" max="14" width="5.875" style="118" customWidth="1"/>
    <col min="15" max="15" width="9.75" style="118" hidden="1" customWidth="1"/>
    <col min="16" max="16" width="4.625" style="118" customWidth="1"/>
    <col min="17" max="17" width="3.625" style="118" customWidth="1"/>
    <col min="18" max="18" width="4.375" style="118" customWidth="1"/>
    <col min="19" max="19" width="3.25" style="118" customWidth="1"/>
    <col min="20" max="16384" width="9" style="118"/>
  </cols>
  <sheetData>
    <row r="1" spans="1:18" ht="17.25" customHeight="1">
      <c r="A1" s="85" t="s">
        <v>220</v>
      </c>
      <c r="B1" s="85"/>
      <c r="C1" s="85"/>
      <c r="D1" s="85"/>
      <c r="E1" s="85"/>
      <c r="F1" s="85"/>
      <c r="G1" s="85"/>
      <c r="H1" s="85"/>
    </row>
    <row r="2" spans="1:18" ht="11.25" customHeight="1">
      <c r="A2" s="85"/>
      <c r="B2" s="85"/>
      <c r="C2" s="85"/>
      <c r="D2" s="85"/>
      <c r="E2" s="85"/>
      <c r="F2" s="85"/>
      <c r="G2" s="85"/>
      <c r="H2" s="85"/>
    </row>
    <row r="3" spans="1:18" s="86" customFormat="1" ht="15.75" customHeight="1">
      <c r="J3" s="2"/>
      <c r="K3" s="2"/>
      <c r="L3" s="124"/>
      <c r="M3" s="312">
        <f>入力女子!N5</f>
        <v>0</v>
      </c>
      <c r="N3" s="304">
        <f>入力女子!B5</f>
        <v>0</v>
      </c>
      <c r="O3" s="304"/>
      <c r="P3" s="304"/>
      <c r="Q3" s="304"/>
      <c r="R3" s="304"/>
    </row>
    <row r="4" spans="1:18" s="86" customFormat="1" ht="15.75" customHeight="1">
      <c r="A4" s="123"/>
      <c r="K4" s="35"/>
      <c r="L4" s="124"/>
      <c r="M4" s="312"/>
      <c r="N4" s="304"/>
      <c r="O4" s="304"/>
      <c r="P4" s="304"/>
      <c r="Q4" s="304"/>
      <c r="R4" s="304"/>
    </row>
    <row r="5" spans="1:18" s="86" customFormat="1" ht="15.75" customHeight="1">
      <c r="A5" s="303" t="s">
        <v>242</v>
      </c>
      <c r="B5" s="303"/>
      <c r="C5" s="303"/>
      <c r="I5" s="12"/>
      <c r="J5" s="6"/>
      <c r="K5" s="6"/>
      <c r="L5" s="22" t="s">
        <v>241</v>
      </c>
    </row>
    <row r="6" spans="1:18" s="86" customFormat="1" ht="15.75" customHeight="1">
      <c r="A6" s="2"/>
      <c r="B6" s="2"/>
      <c r="I6" s="12"/>
      <c r="J6" s="6"/>
      <c r="K6" s="6"/>
      <c r="L6" s="2"/>
    </row>
    <row r="7" spans="1:18" s="86" customFormat="1" ht="18.2" customHeight="1">
      <c r="A7" s="17"/>
      <c r="B7" s="18" t="s">
        <v>0</v>
      </c>
      <c r="C7" s="18" t="s">
        <v>1</v>
      </c>
      <c r="D7" s="18" t="s">
        <v>2</v>
      </c>
      <c r="E7" s="18" t="s">
        <v>3</v>
      </c>
      <c r="F7" s="18" t="s">
        <v>4</v>
      </c>
      <c r="G7" s="18" t="s">
        <v>5</v>
      </c>
      <c r="H7" s="19"/>
      <c r="I7" s="20"/>
      <c r="J7" s="21"/>
      <c r="K7" s="21"/>
      <c r="L7" s="18" t="s">
        <v>0</v>
      </c>
      <c r="M7" s="18" t="s">
        <v>1</v>
      </c>
      <c r="N7" s="18" t="s">
        <v>2</v>
      </c>
      <c r="O7" s="18"/>
      <c r="P7" s="18" t="s">
        <v>3</v>
      </c>
      <c r="Q7" s="18" t="s">
        <v>4</v>
      </c>
      <c r="R7" s="18" t="s">
        <v>5</v>
      </c>
    </row>
    <row r="8" spans="1:18" s="86" customFormat="1" ht="18.2" customHeight="1">
      <c r="A8" s="305" t="s">
        <v>15</v>
      </c>
      <c r="B8" s="291">
        <f>入力女子!B9</f>
        <v>0</v>
      </c>
      <c r="C8" s="293">
        <f>入力女子!C9</f>
        <v>0</v>
      </c>
      <c r="D8" s="306"/>
      <c r="E8" s="307"/>
      <c r="F8" s="307"/>
      <c r="G8" s="308"/>
      <c r="I8" s="12"/>
      <c r="J8" s="125">
        <v>1</v>
      </c>
      <c r="K8" s="186">
        <f>($M$3-200)*100+J8</f>
        <v>-19999</v>
      </c>
      <c r="L8" s="15" t="e">
        <f>VLOOKUP(入力女子!P15,女子,2,FALSE)</f>
        <v>#N/A</v>
      </c>
      <c r="M8" s="16" t="e">
        <f>VLOOKUP(入力女子!P15,女子,3,FALSE)</f>
        <v>#N/A</v>
      </c>
      <c r="N8" s="4" t="e">
        <f>VLOOKUP(入力女子!P15,女子,4,FALSE)</f>
        <v>#N/A</v>
      </c>
      <c r="O8" s="187" t="e">
        <f t="shared" ref="O8:O47" si="0">VLOOKUP($M$3,学校,3,FALSE)</f>
        <v>#N/A</v>
      </c>
      <c r="P8" s="3" t="e">
        <f>VLOOKUP(入力女子!P15,女子,5,FALSE)</f>
        <v>#N/A</v>
      </c>
      <c r="Q8" s="3" t="e">
        <f>VLOOKUP(入力女子!P15,女子,6,FALSE)</f>
        <v>#N/A</v>
      </c>
      <c r="R8" s="5" t="e">
        <f>VLOOKUP(入力女子!P15,女子,7,FALSE)</f>
        <v>#N/A</v>
      </c>
    </row>
    <row r="9" spans="1:18" s="86" customFormat="1" ht="18.2" customHeight="1">
      <c r="A9" s="305"/>
      <c r="B9" s="292"/>
      <c r="C9" s="294"/>
      <c r="D9" s="309"/>
      <c r="E9" s="310"/>
      <c r="F9" s="310"/>
      <c r="G9" s="311"/>
      <c r="I9" s="12"/>
      <c r="J9" s="125">
        <v>2</v>
      </c>
      <c r="K9" s="186">
        <f t="shared" ref="K9:K47" si="1">($M$3-200)*100+J9</f>
        <v>-19998</v>
      </c>
      <c r="L9" s="15" t="e">
        <f>VLOOKUP(入力女子!P16,女子,2,FALSE)</f>
        <v>#N/A</v>
      </c>
      <c r="M9" s="16" t="e">
        <f>VLOOKUP(入力女子!P16,女子,3,FALSE)</f>
        <v>#N/A</v>
      </c>
      <c r="N9" s="4" t="e">
        <f>VLOOKUP(入力女子!P16,女子,4,FALSE)</f>
        <v>#N/A</v>
      </c>
      <c r="O9" s="187" t="e">
        <f t="shared" si="0"/>
        <v>#N/A</v>
      </c>
      <c r="P9" s="3" t="e">
        <f>VLOOKUP(入力女子!P16,女子,5,FALSE)</f>
        <v>#N/A</v>
      </c>
      <c r="Q9" s="3" t="e">
        <f>VLOOKUP(入力女子!P16,女子,6,FALSE)</f>
        <v>#N/A</v>
      </c>
      <c r="R9" s="5" t="e">
        <f>VLOOKUP(入力女子!P16,女子,7,FALSE)</f>
        <v>#N/A</v>
      </c>
    </row>
    <row r="10" spans="1:18" s="86" customFormat="1" ht="18.2" customHeight="1">
      <c r="A10" s="290" t="s">
        <v>6</v>
      </c>
      <c r="B10" s="291" t="e">
        <f>VLOOKUP(入力女子!M15,女子,2,FALSE)</f>
        <v>#N/A</v>
      </c>
      <c r="C10" s="293" t="e">
        <f>VLOOKUP(入力女子!M15,女子,3,FALSE)</f>
        <v>#N/A</v>
      </c>
      <c r="D10" s="295" t="e">
        <f>VLOOKUP(入力女子!M15,女子,4,FALSE)</f>
        <v>#N/A</v>
      </c>
      <c r="E10" s="288" t="e">
        <f>VLOOKUP(入力女子!M15,女子,5,FALSE)</f>
        <v>#N/A</v>
      </c>
      <c r="F10" s="288" t="e">
        <f>VLOOKUP(入力女子!M15,女子,6,FALSE)</f>
        <v>#N/A</v>
      </c>
      <c r="G10" s="301" t="e">
        <f>VLOOKUP(入力女子!M15,女子,7,FALSE)</f>
        <v>#N/A</v>
      </c>
      <c r="I10" s="12"/>
      <c r="J10" s="125">
        <v>3</v>
      </c>
      <c r="K10" s="186">
        <f t="shared" si="1"/>
        <v>-19997</v>
      </c>
      <c r="L10" s="15" t="e">
        <f>VLOOKUP(入力女子!P17,女子,2,FALSE)</f>
        <v>#N/A</v>
      </c>
      <c r="M10" s="16" t="e">
        <f>VLOOKUP(入力女子!P17,女子,3,FALSE)</f>
        <v>#N/A</v>
      </c>
      <c r="N10" s="4" t="e">
        <f>VLOOKUP(入力女子!P17,女子,4,FALSE)</f>
        <v>#N/A</v>
      </c>
      <c r="O10" s="187" t="e">
        <f t="shared" si="0"/>
        <v>#N/A</v>
      </c>
      <c r="P10" s="3" t="e">
        <f>VLOOKUP(入力女子!P17,女子,5,FALSE)</f>
        <v>#N/A</v>
      </c>
      <c r="Q10" s="3" t="e">
        <f>VLOOKUP(入力女子!P17,女子,6,FALSE)</f>
        <v>#N/A</v>
      </c>
      <c r="R10" s="5" t="e">
        <f>VLOOKUP(入力女子!P17,女子,7,FALSE)</f>
        <v>#N/A</v>
      </c>
    </row>
    <row r="11" spans="1:18" s="86" customFormat="1" ht="18.2" customHeight="1">
      <c r="A11" s="290"/>
      <c r="B11" s="292"/>
      <c r="C11" s="294"/>
      <c r="D11" s="296"/>
      <c r="E11" s="289"/>
      <c r="F11" s="289"/>
      <c r="G11" s="302"/>
      <c r="I11" s="12"/>
      <c r="J11" s="125">
        <v>4</v>
      </c>
      <c r="K11" s="186">
        <f t="shared" si="1"/>
        <v>-19996</v>
      </c>
      <c r="L11" s="15" t="e">
        <f>VLOOKUP(入力女子!P18,女子,2,FALSE)</f>
        <v>#N/A</v>
      </c>
      <c r="M11" s="16" t="e">
        <f>VLOOKUP(入力女子!P18,女子,3,FALSE)</f>
        <v>#N/A</v>
      </c>
      <c r="N11" s="4" t="e">
        <f>VLOOKUP(入力女子!P18,女子,4,FALSE)</f>
        <v>#N/A</v>
      </c>
      <c r="O11" s="187" t="e">
        <f t="shared" si="0"/>
        <v>#N/A</v>
      </c>
      <c r="P11" s="3" t="e">
        <f>VLOOKUP(入力女子!P18,女子,5,FALSE)</f>
        <v>#N/A</v>
      </c>
      <c r="Q11" s="3" t="e">
        <f>VLOOKUP(入力女子!P18,女子,6,FALSE)</f>
        <v>#N/A</v>
      </c>
      <c r="R11" s="5" t="e">
        <f>VLOOKUP(入力女子!P18,女子,7,FALSE)</f>
        <v>#N/A</v>
      </c>
    </row>
    <row r="12" spans="1:18" s="86" customFormat="1" ht="18.2" customHeight="1">
      <c r="A12" s="290">
        <v>2</v>
      </c>
      <c r="B12" s="291" t="e">
        <f>VLOOKUP(入力女子!M17,女子,2,FALSE)</f>
        <v>#N/A</v>
      </c>
      <c r="C12" s="293" t="e">
        <f>VLOOKUP(入力女子!M17,女子,3,FALSE)</f>
        <v>#N/A</v>
      </c>
      <c r="D12" s="295" t="e">
        <f>VLOOKUP(入力女子!M17,女子,4,FALSE)</f>
        <v>#N/A</v>
      </c>
      <c r="E12" s="288" t="e">
        <f>VLOOKUP(入力女子!M17,女子,5,FALSE)</f>
        <v>#N/A</v>
      </c>
      <c r="F12" s="288" t="e">
        <f>VLOOKUP(入力女子!M17,女子,6,FALSE)</f>
        <v>#N/A</v>
      </c>
      <c r="G12" s="301" t="e">
        <f>VLOOKUP(入力女子!M17,女子,7,FALSE)</f>
        <v>#N/A</v>
      </c>
      <c r="I12" s="12"/>
      <c r="J12" s="125">
        <v>5</v>
      </c>
      <c r="K12" s="186">
        <f t="shared" si="1"/>
        <v>-19995</v>
      </c>
      <c r="L12" s="15" t="e">
        <f>VLOOKUP(入力女子!P19,女子,2,FALSE)</f>
        <v>#N/A</v>
      </c>
      <c r="M12" s="16" t="e">
        <f>VLOOKUP(入力女子!P19,女子,3,FALSE)</f>
        <v>#N/A</v>
      </c>
      <c r="N12" s="4" t="e">
        <f>VLOOKUP(入力女子!P19,女子,4,FALSE)</f>
        <v>#N/A</v>
      </c>
      <c r="O12" s="187" t="e">
        <f t="shared" si="0"/>
        <v>#N/A</v>
      </c>
      <c r="P12" s="3" t="e">
        <f>VLOOKUP(入力女子!P19,女子,5,FALSE)</f>
        <v>#N/A</v>
      </c>
      <c r="Q12" s="3" t="e">
        <f>VLOOKUP(入力女子!P19,女子,6,FALSE)</f>
        <v>#N/A</v>
      </c>
      <c r="R12" s="5" t="e">
        <f>VLOOKUP(入力女子!P19,女子,7,FALSE)</f>
        <v>#N/A</v>
      </c>
    </row>
    <row r="13" spans="1:18" s="86" customFormat="1" ht="18.2" customHeight="1">
      <c r="A13" s="290"/>
      <c r="B13" s="292"/>
      <c r="C13" s="294"/>
      <c r="D13" s="296"/>
      <c r="E13" s="289"/>
      <c r="F13" s="289"/>
      <c r="G13" s="302"/>
      <c r="I13" s="12"/>
      <c r="J13" s="125">
        <v>6</v>
      </c>
      <c r="K13" s="186">
        <f t="shared" si="1"/>
        <v>-19994</v>
      </c>
      <c r="L13" s="15" t="e">
        <f>VLOOKUP(入力女子!P20,女子,2,FALSE)</f>
        <v>#N/A</v>
      </c>
      <c r="M13" s="16" t="e">
        <f>VLOOKUP(入力女子!P20,女子,3,FALSE)</f>
        <v>#N/A</v>
      </c>
      <c r="N13" s="4" t="e">
        <f>VLOOKUP(入力女子!P20,女子,4,FALSE)</f>
        <v>#N/A</v>
      </c>
      <c r="O13" s="187" t="e">
        <f t="shared" si="0"/>
        <v>#N/A</v>
      </c>
      <c r="P13" s="3" t="e">
        <f>VLOOKUP(入力女子!P20,女子,5,FALSE)</f>
        <v>#N/A</v>
      </c>
      <c r="Q13" s="3" t="e">
        <f>VLOOKUP(入力女子!P20,女子,6,FALSE)</f>
        <v>#N/A</v>
      </c>
      <c r="R13" s="5" t="e">
        <f>VLOOKUP(入力女子!P20,女子,7,FALSE)</f>
        <v>#N/A</v>
      </c>
    </row>
    <row r="14" spans="1:18" s="86" customFormat="1" ht="18.2" customHeight="1">
      <c r="A14" s="290">
        <v>3</v>
      </c>
      <c r="B14" s="291" t="e">
        <f>VLOOKUP(入力女子!M19,女子,2,FALSE)</f>
        <v>#N/A</v>
      </c>
      <c r="C14" s="293" t="e">
        <f>VLOOKUP(入力女子!M19,女子,3,FALSE)</f>
        <v>#N/A</v>
      </c>
      <c r="D14" s="295" t="e">
        <f>VLOOKUP(入力女子!M19,女子,4,FALSE)</f>
        <v>#N/A</v>
      </c>
      <c r="E14" s="288" t="e">
        <f>VLOOKUP(入力女子!M19,女子,5,FALSE)</f>
        <v>#N/A</v>
      </c>
      <c r="F14" s="288" t="e">
        <f>VLOOKUP(入力女子!M19,女子,6,FALSE)</f>
        <v>#N/A</v>
      </c>
      <c r="G14" s="301" t="e">
        <f>VLOOKUP(入力女子!M19,女子,7,FALSE)</f>
        <v>#N/A</v>
      </c>
      <c r="I14" s="12"/>
      <c r="J14" s="125">
        <v>7</v>
      </c>
      <c r="K14" s="186">
        <f t="shared" si="1"/>
        <v>-19993</v>
      </c>
      <c r="L14" s="15" t="e">
        <f>VLOOKUP(入力女子!P21,女子,2,FALSE)</f>
        <v>#N/A</v>
      </c>
      <c r="M14" s="16" t="e">
        <f>VLOOKUP(入力女子!P21,女子,3,FALSE)</f>
        <v>#N/A</v>
      </c>
      <c r="N14" s="4" t="e">
        <f>VLOOKUP(入力女子!P21,女子,4,FALSE)</f>
        <v>#N/A</v>
      </c>
      <c r="O14" s="187" t="e">
        <f t="shared" si="0"/>
        <v>#N/A</v>
      </c>
      <c r="P14" s="3" t="e">
        <f>VLOOKUP(入力女子!P21,女子,5,FALSE)</f>
        <v>#N/A</v>
      </c>
      <c r="Q14" s="3" t="e">
        <f>VLOOKUP(入力女子!P21,女子,6,FALSE)</f>
        <v>#N/A</v>
      </c>
      <c r="R14" s="5" t="e">
        <f>VLOOKUP(入力女子!P21,女子,7,FALSE)</f>
        <v>#N/A</v>
      </c>
    </row>
    <row r="15" spans="1:18" s="86" customFormat="1" ht="18.2" customHeight="1">
      <c r="A15" s="290"/>
      <c r="B15" s="292"/>
      <c r="C15" s="294"/>
      <c r="D15" s="296"/>
      <c r="E15" s="289"/>
      <c r="F15" s="289"/>
      <c r="G15" s="302"/>
      <c r="I15" s="12"/>
      <c r="J15" s="125">
        <v>8</v>
      </c>
      <c r="K15" s="186">
        <f t="shared" si="1"/>
        <v>-19992</v>
      </c>
      <c r="L15" s="15" t="e">
        <f>VLOOKUP(入力女子!P22,女子,2,FALSE)</f>
        <v>#N/A</v>
      </c>
      <c r="M15" s="16" t="e">
        <f>VLOOKUP(入力女子!P22,女子,3,FALSE)</f>
        <v>#N/A</v>
      </c>
      <c r="N15" s="4" t="e">
        <f>VLOOKUP(入力女子!P22,女子,4,FALSE)</f>
        <v>#N/A</v>
      </c>
      <c r="O15" s="187" t="e">
        <f t="shared" si="0"/>
        <v>#N/A</v>
      </c>
      <c r="P15" s="3" t="e">
        <f>VLOOKUP(入力女子!P22,女子,5,FALSE)</f>
        <v>#N/A</v>
      </c>
      <c r="Q15" s="3" t="e">
        <f>VLOOKUP(入力女子!P22,女子,6,FALSE)</f>
        <v>#N/A</v>
      </c>
      <c r="R15" s="5" t="e">
        <f>VLOOKUP(入力女子!P22,女子,7,FALSE)</f>
        <v>#N/A</v>
      </c>
    </row>
    <row r="16" spans="1:18" s="86" customFormat="1" ht="18.2" customHeight="1">
      <c r="A16" s="290">
        <v>4</v>
      </c>
      <c r="B16" s="291" t="e">
        <f>VLOOKUP(入力女子!M21,女子,2,FALSE)</f>
        <v>#N/A</v>
      </c>
      <c r="C16" s="293" t="e">
        <f>VLOOKUP(入力女子!M21,女子,3,FALSE)</f>
        <v>#N/A</v>
      </c>
      <c r="D16" s="295" t="e">
        <f>VLOOKUP(入力女子!M21,女子,4,FALSE)</f>
        <v>#N/A</v>
      </c>
      <c r="E16" s="288" t="e">
        <f>VLOOKUP(入力女子!M21,女子,5,FALSE)</f>
        <v>#N/A</v>
      </c>
      <c r="F16" s="288" t="e">
        <f>VLOOKUP(入力女子!M21,女子,6,FALSE)</f>
        <v>#N/A</v>
      </c>
      <c r="G16" s="301" t="e">
        <f>VLOOKUP(入力女子!M21,女子,7,FALSE)</f>
        <v>#N/A</v>
      </c>
      <c r="I16" s="12"/>
      <c r="J16" s="125">
        <v>9</v>
      </c>
      <c r="K16" s="186">
        <f t="shared" si="1"/>
        <v>-19991</v>
      </c>
      <c r="L16" s="15" t="e">
        <f>VLOOKUP(入力女子!P23,女子,2,FALSE)</f>
        <v>#N/A</v>
      </c>
      <c r="M16" s="16" t="e">
        <f>VLOOKUP(入力女子!P23,女子,3,FALSE)</f>
        <v>#N/A</v>
      </c>
      <c r="N16" s="4" t="e">
        <f>VLOOKUP(入力女子!P23,女子,4,FALSE)</f>
        <v>#N/A</v>
      </c>
      <c r="O16" s="187" t="e">
        <f t="shared" si="0"/>
        <v>#N/A</v>
      </c>
      <c r="P16" s="3" t="e">
        <f>VLOOKUP(入力女子!P23,女子,5,FALSE)</f>
        <v>#N/A</v>
      </c>
      <c r="Q16" s="3" t="e">
        <f>VLOOKUP(入力女子!P23,女子,6,FALSE)</f>
        <v>#N/A</v>
      </c>
      <c r="R16" s="5" t="e">
        <f>VLOOKUP(入力女子!P23,女子,7,FALSE)</f>
        <v>#N/A</v>
      </c>
    </row>
    <row r="17" spans="1:18" s="86" customFormat="1" ht="18.2" customHeight="1">
      <c r="A17" s="290"/>
      <c r="B17" s="292"/>
      <c r="C17" s="294"/>
      <c r="D17" s="296"/>
      <c r="E17" s="289"/>
      <c r="F17" s="289"/>
      <c r="G17" s="302"/>
      <c r="I17" s="12"/>
      <c r="J17" s="125">
        <v>10</v>
      </c>
      <c r="K17" s="186">
        <f t="shared" si="1"/>
        <v>-19990</v>
      </c>
      <c r="L17" s="15" t="e">
        <f>VLOOKUP(入力女子!P24,女子,2,FALSE)</f>
        <v>#N/A</v>
      </c>
      <c r="M17" s="16" t="e">
        <f>VLOOKUP(入力女子!P24,女子,3,FALSE)</f>
        <v>#N/A</v>
      </c>
      <c r="N17" s="4" t="e">
        <f>VLOOKUP(入力女子!P24,女子,4,FALSE)</f>
        <v>#N/A</v>
      </c>
      <c r="O17" s="187" t="e">
        <f t="shared" si="0"/>
        <v>#N/A</v>
      </c>
      <c r="P17" s="3" t="e">
        <f>VLOOKUP(入力女子!P24,女子,5,FALSE)</f>
        <v>#N/A</v>
      </c>
      <c r="Q17" s="3" t="e">
        <f>VLOOKUP(入力女子!P24,女子,6,FALSE)</f>
        <v>#N/A</v>
      </c>
      <c r="R17" s="5" t="e">
        <f>VLOOKUP(入力女子!P24,女子,7,FALSE)</f>
        <v>#N/A</v>
      </c>
    </row>
    <row r="18" spans="1:18" s="86" customFormat="1" ht="18.2" customHeight="1">
      <c r="A18" s="290">
        <v>5</v>
      </c>
      <c r="B18" s="291" t="e">
        <f>VLOOKUP(入力女子!M23,女子,2,FALSE)</f>
        <v>#N/A</v>
      </c>
      <c r="C18" s="293" t="e">
        <f>VLOOKUP(入力女子!M23,女子,3,FALSE)</f>
        <v>#N/A</v>
      </c>
      <c r="D18" s="295" t="e">
        <f>VLOOKUP(入力女子!M23,女子,4,FALSE)</f>
        <v>#N/A</v>
      </c>
      <c r="E18" s="288" t="e">
        <f>VLOOKUP(入力女子!M23,女子,5,FALSE)</f>
        <v>#N/A</v>
      </c>
      <c r="F18" s="288" t="e">
        <f>VLOOKUP(入力女子!M23,女子,6,FALSE)</f>
        <v>#N/A</v>
      </c>
      <c r="G18" s="301" t="e">
        <f>VLOOKUP(入力女子!M23,女子,7,FALSE)</f>
        <v>#N/A</v>
      </c>
      <c r="I18" s="12"/>
      <c r="J18" s="125">
        <v>11</v>
      </c>
      <c r="K18" s="186">
        <f t="shared" si="1"/>
        <v>-19989</v>
      </c>
      <c r="L18" s="15" t="e">
        <f>VLOOKUP(入力女子!P25,女子,2,FALSE)</f>
        <v>#N/A</v>
      </c>
      <c r="M18" s="16" t="e">
        <f>VLOOKUP(入力女子!P25,女子,3,FALSE)</f>
        <v>#N/A</v>
      </c>
      <c r="N18" s="4" t="e">
        <f>VLOOKUP(入力女子!P25,女子,4,FALSE)</f>
        <v>#N/A</v>
      </c>
      <c r="O18" s="187" t="e">
        <f t="shared" si="0"/>
        <v>#N/A</v>
      </c>
      <c r="P18" s="3" t="e">
        <f>VLOOKUP(入力女子!P25,女子,5,FALSE)</f>
        <v>#N/A</v>
      </c>
      <c r="Q18" s="3" t="e">
        <f>VLOOKUP(入力女子!P25,女子,6,FALSE)</f>
        <v>#N/A</v>
      </c>
      <c r="R18" s="5" t="e">
        <f>VLOOKUP(入力女子!P25,女子,7,FALSE)</f>
        <v>#N/A</v>
      </c>
    </row>
    <row r="19" spans="1:18" s="86" customFormat="1" ht="18.2" customHeight="1">
      <c r="A19" s="290"/>
      <c r="B19" s="292"/>
      <c r="C19" s="294"/>
      <c r="D19" s="296"/>
      <c r="E19" s="289"/>
      <c r="F19" s="289"/>
      <c r="G19" s="302"/>
      <c r="I19" s="12"/>
      <c r="J19" s="125">
        <v>12</v>
      </c>
      <c r="K19" s="186">
        <f t="shared" si="1"/>
        <v>-19988</v>
      </c>
      <c r="L19" s="15" t="e">
        <f>VLOOKUP(入力女子!P26,女子,2,FALSE)</f>
        <v>#N/A</v>
      </c>
      <c r="M19" s="16" t="e">
        <f>VLOOKUP(入力女子!P26,女子,3,FALSE)</f>
        <v>#N/A</v>
      </c>
      <c r="N19" s="4" t="e">
        <f>VLOOKUP(入力女子!P26,女子,4,FALSE)</f>
        <v>#N/A</v>
      </c>
      <c r="O19" s="187" t="e">
        <f t="shared" si="0"/>
        <v>#N/A</v>
      </c>
      <c r="P19" s="3" t="e">
        <f>VLOOKUP(入力女子!P26,女子,5,FALSE)</f>
        <v>#N/A</v>
      </c>
      <c r="Q19" s="3" t="e">
        <f>VLOOKUP(入力女子!P26,女子,6,FALSE)</f>
        <v>#N/A</v>
      </c>
      <c r="R19" s="5" t="e">
        <f>VLOOKUP(入力女子!P26,女子,7,FALSE)</f>
        <v>#N/A</v>
      </c>
    </row>
    <row r="20" spans="1:18" s="86" customFormat="1" ht="18.2" customHeight="1">
      <c r="A20" s="290">
        <v>6</v>
      </c>
      <c r="B20" s="291" t="e">
        <f>VLOOKUP(入力女子!M25,女子,2,FALSE)</f>
        <v>#N/A</v>
      </c>
      <c r="C20" s="293" t="e">
        <f>VLOOKUP(入力女子!M25,女子,3,FALSE)</f>
        <v>#N/A</v>
      </c>
      <c r="D20" s="295" t="e">
        <f>VLOOKUP(入力女子!M25,女子,4,FALSE)</f>
        <v>#N/A</v>
      </c>
      <c r="E20" s="288" t="e">
        <f>VLOOKUP(入力女子!M25,女子,5,FALSE)</f>
        <v>#N/A</v>
      </c>
      <c r="F20" s="288" t="e">
        <f>VLOOKUP(入力女子!M25,女子,6,FALSE)</f>
        <v>#N/A</v>
      </c>
      <c r="G20" s="301" t="e">
        <f>VLOOKUP(入力女子!M25,女子,7,FALSE)</f>
        <v>#N/A</v>
      </c>
      <c r="I20" s="12"/>
      <c r="J20" s="125">
        <v>13</v>
      </c>
      <c r="K20" s="186">
        <f t="shared" si="1"/>
        <v>-19987</v>
      </c>
      <c r="L20" s="15" t="e">
        <f>VLOOKUP(入力女子!P27,女子,2,FALSE)</f>
        <v>#N/A</v>
      </c>
      <c r="M20" s="16" t="e">
        <f>VLOOKUP(入力女子!P27,女子,3,FALSE)</f>
        <v>#N/A</v>
      </c>
      <c r="N20" s="4" t="e">
        <f>VLOOKUP(入力女子!P27,女子,4,FALSE)</f>
        <v>#N/A</v>
      </c>
      <c r="O20" s="187" t="e">
        <f t="shared" si="0"/>
        <v>#N/A</v>
      </c>
      <c r="P20" s="3" t="e">
        <f>VLOOKUP(入力女子!P27,女子,5,FALSE)</f>
        <v>#N/A</v>
      </c>
      <c r="Q20" s="3" t="e">
        <f>VLOOKUP(入力女子!P27,女子,6,FALSE)</f>
        <v>#N/A</v>
      </c>
      <c r="R20" s="5" t="e">
        <f>VLOOKUP(入力女子!P27,女子,7,FALSE)</f>
        <v>#N/A</v>
      </c>
    </row>
    <row r="21" spans="1:18" s="86" customFormat="1" ht="18.2" customHeight="1">
      <c r="A21" s="290"/>
      <c r="B21" s="292"/>
      <c r="C21" s="294"/>
      <c r="D21" s="296"/>
      <c r="E21" s="289"/>
      <c r="F21" s="289"/>
      <c r="G21" s="302"/>
      <c r="I21" s="12"/>
      <c r="J21" s="125">
        <v>14</v>
      </c>
      <c r="K21" s="186">
        <f t="shared" si="1"/>
        <v>-19986</v>
      </c>
      <c r="L21" s="15" t="e">
        <f>VLOOKUP(入力女子!P28,女子,2,FALSE)</f>
        <v>#N/A</v>
      </c>
      <c r="M21" s="16" t="e">
        <f>VLOOKUP(入力女子!P28,女子,3,FALSE)</f>
        <v>#N/A</v>
      </c>
      <c r="N21" s="4" t="e">
        <f>VLOOKUP(入力女子!P28,女子,4,FALSE)</f>
        <v>#N/A</v>
      </c>
      <c r="O21" s="187" t="e">
        <f t="shared" si="0"/>
        <v>#N/A</v>
      </c>
      <c r="P21" s="3" t="e">
        <f>VLOOKUP(入力女子!P28,女子,5,FALSE)</f>
        <v>#N/A</v>
      </c>
      <c r="Q21" s="3" t="e">
        <f>VLOOKUP(入力女子!P28,女子,6,FALSE)</f>
        <v>#N/A</v>
      </c>
      <c r="R21" s="5" t="e">
        <f>VLOOKUP(入力女子!P28,女子,7,FALSE)</f>
        <v>#N/A</v>
      </c>
    </row>
    <row r="22" spans="1:18" s="86" customFormat="1" ht="18.2" customHeight="1">
      <c r="A22" s="290">
        <v>7</v>
      </c>
      <c r="B22" s="291" t="e">
        <f>VLOOKUP(入力女子!M27,女子,2,FALSE)</f>
        <v>#N/A</v>
      </c>
      <c r="C22" s="293" t="e">
        <f>VLOOKUP(入力女子!M27,女子,3,FALSE)</f>
        <v>#N/A</v>
      </c>
      <c r="D22" s="295" t="e">
        <f>VLOOKUP(入力女子!M27,女子,4,FALSE)</f>
        <v>#N/A</v>
      </c>
      <c r="E22" s="288" t="e">
        <f>VLOOKUP(入力女子!M27,女子,5,FALSE)</f>
        <v>#N/A</v>
      </c>
      <c r="F22" s="288" t="e">
        <f>VLOOKUP(入力女子!M27,女子,6,FALSE)</f>
        <v>#N/A</v>
      </c>
      <c r="G22" s="301" t="e">
        <f>VLOOKUP(入力女子!M27,女子,7,FALSE)</f>
        <v>#N/A</v>
      </c>
      <c r="I22" s="12"/>
      <c r="J22" s="125">
        <v>15</v>
      </c>
      <c r="K22" s="186">
        <f t="shared" si="1"/>
        <v>-19985</v>
      </c>
      <c r="L22" s="15" t="e">
        <f>VLOOKUP(入力女子!P29,女子,2,FALSE)</f>
        <v>#N/A</v>
      </c>
      <c r="M22" s="16" t="e">
        <f>VLOOKUP(入力女子!P29,女子,3,FALSE)</f>
        <v>#N/A</v>
      </c>
      <c r="N22" s="4" t="e">
        <f>VLOOKUP(入力女子!P29,女子,4,FALSE)</f>
        <v>#N/A</v>
      </c>
      <c r="O22" s="187" t="e">
        <f t="shared" si="0"/>
        <v>#N/A</v>
      </c>
      <c r="P22" s="3" t="e">
        <f>VLOOKUP(入力女子!P29,女子,5,FALSE)</f>
        <v>#N/A</v>
      </c>
      <c r="Q22" s="3" t="e">
        <f>VLOOKUP(入力女子!P29,女子,6,FALSE)</f>
        <v>#N/A</v>
      </c>
      <c r="R22" s="5" t="e">
        <f>VLOOKUP(入力女子!P29,女子,7,FALSE)</f>
        <v>#N/A</v>
      </c>
    </row>
    <row r="23" spans="1:18" s="86" customFormat="1" ht="18.2" customHeight="1">
      <c r="A23" s="290"/>
      <c r="B23" s="292"/>
      <c r="C23" s="294"/>
      <c r="D23" s="296"/>
      <c r="E23" s="289"/>
      <c r="F23" s="289"/>
      <c r="G23" s="302"/>
      <c r="I23" s="12"/>
      <c r="J23" s="125">
        <v>16</v>
      </c>
      <c r="K23" s="186">
        <f t="shared" si="1"/>
        <v>-19984</v>
      </c>
      <c r="L23" s="15" t="e">
        <f>VLOOKUP(入力女子!P30,女子,2,FALSE)</f>
        <v>#N/A</v>
      </c>
      <c r="M23" s="16" t="e">
        <f>VLOOKUP(入力女子!P30,女子,3,FALSE)</f>
        <v>#N/A</v>
      </c>
      <c r="N23" s="4" t="e">
        <f>VLOOKUP(入力女子!P30,女子,4,FALSE)</f>
        <v>#N/A</v>
      </c>
      <c r="O23" s="187" t="e">
        <f t="shared" si="0"/>
        <v>#N/A</v>
      </c>
      <c r="P23" s="3" t="e">
        <f>VLOOKUP(入力女子!P30,女子,5,FALSE)</f>
        <v>#N/A</v>
      </c>
      <c r="Q23" s="3" t="e">
        <f>VLOOKUP(入力女子!P30,女子,6,FALSE)</f>
        <v>#N/A</v>
      </c>
      <c r="R23" s="5" t="e">
        <f>VLOOKUP(入力女子!P30,女子,7,FALSE)</f>
        <v>#N/A</v>
      </c>
    </row>
    <row r="24" spans="1:18" s="86" customFormat="1" ht="18.2" customHeight="1">
      <c r="A24" s="290">
        <v>8</v>
      </c>
      <c r="B24" s="291" t="e">
        <f>VLOOKUP(入力女子!M29,女子,2,FALSE)</f>
        <v>#N/A</v>
      </c>
      <c r="C24" s="293" t="e">
        <f>VLOOKUP(入力女子!M29,女子,3,FALSE)</f>
        <v>#N/A</v>
      </c>
      <c r="D24" s="295" t="e">
        <f>VLOOKUP(入力女子!M29,女子,4,FALSE)</f>
        <v>#N/A</v>
      </c>
      <c r="E24" s="288" t="e">
        <f>VLOOKUP(入力女子!M29,女子,5,FALSE)</f>
        <v>#N/A</v>
      </c>
      <c r="F24" s="288" t="e">
        <f>VLOOKUP(入力女子!M29,女子,6,FALSE)</f>
        <v>#N/A</v>
      </c>
      <c r="G24" s="301" t="e">
        <f>VLOOKUP(入力女子!M29,女子,7,FALSE)</f>
        <v>#N/A</v>
      </c>
      <c r="I24" s="12"/>
      <c r="J24" s="125">
        <v>17</v>
      </c>
      <c r="K24" s="186">
        <f t="shared" si="1"/>
        <v>-19983</v>
      </c>
      <c r="L24" s="15" t="e">
        <f>VLOOKUP(入力女子!P31,女子,2,FALSE)</f>
        <v>#N/A</v>
      </c>
      <c r="M24" s="16" t="e">
        <f>VLOOKUP(入力女子!P31,女子,3,FALSE)</f>
        <v>#N/A</v>
      </c>
      <c r="N24" s="4" t="e">
        <f>VLOOKUP(入力女子!P31,女子,4,FALSE)</f>
        <v>#N/A</v>
      </c>
      <c r="O24" s="187" t="e">
        <f t="shared" si="0"/>
        <v>#N/A</v>
      </c>
      <c r="P24" s="3" t="e">
        <f>VLOOKUP(入力女子!P31,女子,5,FALSE)</f>
        <v>#N/A</v>
      </c>
      <c r="Q24" s="3" t="e">
        <f>VLOOKUP(入力女子!P31,女子,6,FALSE)</f>
        <v>#N/A</v>
      </c>
      <c r="R24" s="5" t="e">
        <f>VLOOKUP(入力女子!P31,女子,7,FALSE)</f>
        <v>#N/A</v>
      </c>
    </row>
    <row r="25" spans="1:18" s="86" customFormat="1" ht="18.2" customHeight="1">
      <c r="A25" s="290"/>
      <c r="B25" s="292"/>
      <c r="C25" s="294"/>
      <c r="D25" s="296"/>
      <c r="E25" s="289"/>
      <c r="F25" s="289"/>
      <c r="G25" s="302"/>
      <c r="I25" s="12"/>
      <c r="J25" s="125">
        <v>18</v>
      </c>
      <c r="K25" s="186">
        <f t="shared" si="1"/>
        <v>-19982</v>
      </c>
      <c r="L25" s="15" t="e">
        <f>VLOOKUP(入力女子!P32,女子,2,FALSE)</f>
        <v>#N/A</v>
      </c>
      <c r="M25" s="16" t="e">
        <f>VLOOKUP(入力女子!P32,女子,3,FALSE)</f>
        <v>#N/A</v>
      </c>
      <c r="N25" s="4" t="e">
        <f>VLOOKUP(入力女子!P32,女子,4,FALSE)</f>
        <v>#N/A</v>
      </c>
      <c r="O25" s="187" t="e">
        <f t="shared" si="0"/>
        <v>#N/A</v>
      </c>
      <c r="P25" s="3" t="e">
        <f>VLOOKUP(入力女子!P32,女子,5,FALSE)</f>
        <v>#N/A</v>
      </c>
      <c r="Q25" s="3" t="e">
        <f>VLOOKUP(入力女子!P32,女子,6,FALSE)</f>
        <v>#N/A</v>
      </c>
      <c r="R25" s="5" t="e">
        <f>VLOOKUP(入力女子!P32,女子,7,FALSE)</f>
        <v>#N/A</v>
      </c>
    </row>
    <row r="26" spans="1:18" s="86" customFormat="1" ht="18.2" customHeight="1">
      <c r="A26" s="123"/>
      <c r="I26" s="12"/>
      <c r="J26" s="125">
        <v>19</v>
      </c>
      <c r="K26" s="186">
        <f t="shared" si="1"/>
        <v>-19981</v>
      </c>
      <c r="L26" s="15" t="e">
        <f>VLOOKUP(入力女子!P33,女子,2,FALSE)</f>
        <v>#N/A</v>
      </c>
      <c r="M26" s="16" t="e">
        <f>VLOOKUP(入力女子!P33,女子,3,FALSE)</f>
        <v>#N/A</v>
      </c>
      <c r="N26" s="4" t="e">
        <f>VLOOKUP(入力女子!P33,女子,4,FALSE)</f>
        <v>#N/A</v>
      </c>
      <c r="O26" s="187" t="e">
        <f t="shared" si="0"/>
        <v>#N/A</v>
      </c>
      <c r="P26" s="3" t="e">
        <f>VLOOKUP(入力女子!P33,女子,5,FALSE)</f>
        <v>#N/A</v>
      </c>
      <c r="Q26" s="3" t="e">
        <f>VLOOKUP(入力女子!P33,女子,6,FALSE)</f>
        <v>#N/A</v>
      </c>
      <c r="R26" s="5" t="e">
        <f>VLOOKUP(入力女子!P33,女子,7,FALSE)</f>
        <v>#N/A</v>
      </c>
    </row>
    <row r="27" spans="1:18" s="86" customFormat="1" ht="18.2" customHeight="1">
      <c r="A27" s="123"/>
      <c r="I27" s="12"/>
      <c r="J27" s="125">
        <v>20</v>
      </c>
      <c r="K27" s="186">
        <f t="shared" si="1"/>
        <v>-19980</v>
      </c>
      <c r="L27" s="15" t="e">
        <f>VLOOKUP(入力女子!P34,女子,2,FALSE)</f>
        <v>#N/A</v>
      </c>
      <c r="M27" s="16" t="e">
        <f>VLOOKUP(入力女子!P34,女子,3,FALSE)</f>
        <v>#N/A</v>
      </c>
      <c r="N27" s="4" t="e">
        <f>VLOOKUP(入力女子!P34,女子,4,FALSE)</f>
        <v>#N/A</v>
      </c>
      <c r="O27" s="187" t="e">
        <f t="shared" si="0"/>
        <v>#N/A</v>
      </c>
      <c r="P27" s="3" t="e">
        <f>VLOOKUP(入力女子!P34,女子,5,FALSE)</f>
        <v>#N/A</v>
      </c>
      <c r="Q27" s="3" t="e">
        <f>VLOOKUP(入力女子!P34,女子,6,FALSE)</f>
        <v>#N/A</v>
      </c>
      <c r="R27" s="5" t="e">
        <f>VLOOKUP(入力女子!P34,女子,7,FALSE)</f>
        <v>#N/A</v>
      </c>
    </row>
    <row r="28" spans="1:18" s="86" customFormat="1" ht="18.2" customHeight="1">
      <c r="A28" s="123"/>
      <c r="I28" s="12"/>
      <c r="J28" s="125">
        <v>21</v>
      </c>
      <c r="K28" s="186">
        <f t="shared" si="1"/>
        <v>-19979</v>
      </c>
      <c r="L28" s="15" t="e">
        <f>VLOOKUP(入力女子!P35,女子,2,FALSE)</f>
        <v>#N/A</v>
      </c>
      <c r="M28" s="16" t="e">
        <f>VLOOKUP(入力女子!P35,女子,3,FALSE)</f>
        <v>#N/A</v>
      </c>
      <c r="N28" s="4" t="e">
        <f>VLOOKUP(入力女子!P35,女子,4,FALSE)</f>
        <v>#N/A</v>
      </c>
      <c r="O28" s="187" t="e">
        <f t="shared" si="0"/>
        <v>#N/A</v>
      </c>
      <c r="P28" s="3" t="e">
        <f>VLOOKUP(入力女子!P35,女子,5,FALSE)</f>
        <v>#N/A</v>
      </c>
      <c r="Q28" s="3" t="e">
        <f>VLOOKUP(入力女子!P35,女子,6,FALSE)</f>
        <v>#N/A</v>
      </c>
      <c r="R28" s="5" t="e">
        <f>VLOOKUP(入力女子!P35,女子,7,FALSE)</f>
        <v>#N/A</v>
      </c>
    </row>
    <row r="29" spans="1:18" s="86" customFormat="1" ht="18.2" customHeight="1">
      <c r="A29" s="314">
        <f>入力女子!B5</f>
        <v>0</v>
      </c>
      <c r="B29" s="314"/>
      <c r="C29" s="314"/>
      <c r="D29" s="315" t="s">
        <v>16</v>
      </c>
      <c r="E29" s="315"/>
      <c r="F29" s="315"/>
      <c r="G29" s="6"/>
      <c r="I29" s="12"/>
      <c r="J29" s="125">
        <v>22</v>
      </c>
      <c r="K29" s="186">
        <f t="shared" si="1"/>
        <v>-19978</v>
      </c>
      <c r="L29" s="15" t="e">
        <f>VLOOKUP(入力女子!P36,女子,2,FALSE)</f>
        <v>#N/A</v>
      </c>
      <c r="M29" s="16" t="e">
        <f>VLOOKUP(入力女子!P36,女子,3,FALSE)</f>
        <v>#N/A</v>
      </c>
      <c r="N29" s="4" t="e">
        <f>VLOOKUP(入力女子!P36,女子,4,FALSE)</f>
        <v>#N/A</v>
      </c>
      <c r="O29" s="187" t="e">
        <f t="shared" si="0"/>
        <v>#N/A</v>
      </c>
      <c r="P29" s="3" t="e">
        <f>VLOOKUP(入力女子!P36,女子,5,FALSE)</f>
        <v>#N/A</v>
      </c>
      <c r="Q29" s="3" t="e">
        <f>VLOOKUP(入力女子!P36,女子,6,FALSE)</f>
        <v>#N/A</v>
      </c>
      <c r="R29" s="5" t="e">
        <f>VLOOKUP(入力女子!P36,女子,7,FALSE)</f>
        <v>#N/A</v>
      </c>
    </row>
    <row r="30" spans="1:18" s="86" customFormat="1" ht="18.2" customHeight="1">
      <c r="A30" s="314"/>
      <c r="B30" s="314"/>
      <c r="C30" s="314"/>
      <c r="D30" s="315"/>
      <c r="E30" s="315"/>
      <c r="F30" s="315"/>
      <c r="G30" s="7"/>
      <c r="I30" s="12"/>
      <c r="J30" s="125">
        <v>23</v>
      </c>
      <c r="K30" s="186">
        <f t="shared" si="1"/>
        <v>-19977</v>
      </c>
      <c r="L30" s="15" t="e">
        <f>VLOOKUP(入力女子!P37,女子,2,FALSE)</f>
        <v>#N/A</v>
      </c>
      <c r="M30" s="16" t="e">
        <f>VLOOKUP(入力女子!P37,女子,3,FALSE)</f>
        <v>#N/A</v>
      </c>
      <c r="N30" s="4" t="e">
        <f>VLOOKUP(入力女子!P37,女子,4,FALSE)</f>
        <v>#N/A</v>
      </c>
      <c r="O30" s="187" t="e">
        <f t="shared" si="0"/>
        <v>#N/A</v>
      </c>
      <c r="P30" s="3" t="e">
        <f>VLOOKUP(入力女子!P37,女子,5,FALSE)</f>
        <v>#N/A</v>
      </c>
      <c r="Q30" s="3" t="e">
        <f>VLOOKUP(入力女子!P37,女子,6,FALSE)</f>
        <v>#N/A</v>
      </c>
      <c r="R30" s="5" t="e">
        <f>VLOOKUP(入力女子!P37,女子,7,FALSE)</f>
        <v>#N/A</v>
      </c>
    </row>
    <row r="31" spans="1:18" s="86" customFormat="1" ht="18.2" customHeight="1">
      <c r="A31" s="314"/>
      <c r="B31" s="314"/>
      <c r="C31" s="314"/>
      <c r="D31" s="315"/>
      <c r="E31" s="315"/>
      <c r="F31" s="315"/>
      <c r="G31" s="7"/>
      <c r="I31" s="12"/>
      <c r="J31" s="125">
        <v>24</v>
      </c>
      <c r="K31" s="186">
        <f t="shared" si="1"/>
        <v>-19976</v>
      </c>
      <c r="L31" s="15" t="e">
        <f>VLOOKUP(入力女子!P38,女子,2,FALSE)</f>
        <v>#N/A</v>
      </c>
      <c r="M31" s="16" t="e">
        <f>VLOOKUP(入力女子!P38,女子,3,FALSE)</f>
        <v>#N/A</v>
      </c>
      <c r="N31" s="4" t="e">
        <f>VLOOKUP(入力女子!P38,女子,4,FALSE)</f>
        <v>#N/A</v>
      </c>
      <c r="O31" s="187" t="e">
        <f t="shared" si="0"/>
        <v>#N/A</v>
      </c>
      <c r="P31" s="3" t="e">
        <f>VLOOKUP(入力女子!P38,女子,5,FALSE)</f>
        <v>#N/A</v>
      </c>
      <c r="Q31" s="3" t="e">
        <f>VLOOKUP(入力女子!P38,女子,6,FALSE)</f>
        <v>#N/A</v>
      </c>
      <c r="R31" s="5" t="e">
        <f>VLOOKUP(入力女子!P38,女子,7,FALSE)</f>
        <v>#N/A</v>
      </c>
    </row>
    <row r="32" spans="1:18" s="86" customFormat="1" ht="18.2" customHeight="1">
      <c r="C32" s="6"/>
      <c r="D32" s="6"/>
      <c r="E32" s="6"/>
      <c r="F32" s="6"/>
      <c r="G32" s="6"/>
      <c r="I32" s="12"/>
      <c r="J32" s="125">
        <v>25</v>
      </c>
      <c r="K32" s="186">
        <f t="shared" si="1"/>
        <v>-19975</v>
      </c>
      <c r="L32" s="15" t="e">
        <f>VLOOKUP(入力女子!P39,女子,2,FALSE)</f>
        <v>#N/A</v>
      </c>
      <c r="M32" s="16" t="e">
        <f>VLOOKUP(入力女子!P39,女子,3,FALSE)</f>
        <v>#N/A</v>
      </c>
      <c r="N32" s="4" t="e">
        <f>VLOOKUP(入力女子!P39,女子,4,FALSE)</f>
        <v>#N/A</v>
      </c>
      <c r="O32" s="187" t="e">
        <f t="shared" si="0"/>
        <v>#N/A</v>
      </c>
      <c r="P32" s="3" t="e">
        <f>VLOOKUP(入力女子!P39,女子,5,FALSE)</f>
        <v>#N/A</v>
      </c>
      <c r="Q32" s="3" t="e">
        <f>VLOOKUP(入力女子!P39,女子,6,FALSE)</f>
        <v>#N/A</v>
      </c>
      <c r="R32" s="5" t="e">
        <f>VLOOKUP(入力女子!P39,女子,7,FALSE)</f>
        <v>#N/A</v>
      </c>
    </row>
    <row r="33" spans="1:18" s="86" customFormat="1" ht="18.2" customHeight="1">
      <c r="A33" s="300" t="s">
        <v>17</v>
      </c>
      <c r="B33" s="300"/>
      <c r="C33" s="126"/>
      <c r="D33" s="126"/>
      <c r="G33" s="6"/>
      <c r="I33" s="12"/>
      <c r="J33" s="125">
        <v>26</v>
      </c>
      <c r="K33" s="186">
        <f t="shared" si="1"/>
        <v>-19974</v>
      </c>
      <c r="L33" s="15" t="e">
        <f>VLOOKUP(入力女子!P40,女子,2,FALSE)</f>
        <v>#N/A</v>
      </c>
      <c r="M33" s="16" t="e">
        <f>VLOOKUP(入力女子!P40,女子,3,FALSE)</f>
        <v>#N/A</v>
      </c>
      <c r="N33" s="4" t="e">
        <f>VLOOKUP(入力女子!P40,女子,4,FALSE)</f>
        <v>#N/A</v>
      </c>
      <c r="O33" s="187" t="e">
        <f t="shared" si="0"/>
        <v>#N/A</v>
      </c>
      <c r="P33" s="3" t="e">
        <f>VLOOKUP(入力女子!P40,女子,5,FALSE)</f>
        <v>#N/A</v>
      </c>
      <c r="Q33" s="3" t="e">
        <f>VLOOKUP(入力女子!P40,女子,6,FALSE)</f>
        <v>#N/A</v>
      </c>
      <c r="R33" s="5" t="e">
        <f>VLOOKUP(入力女子!P40,女子,7,FALSE)</f>
        <v>#N/A</v>
      </c>
    </row>
    <row r="34" spans="1:18" s="86" customFormat="1" ht="18.2" customHeight="1">
      <c r="A34" s="297">
        <f>入力女子!B7</f>
        <v>0</v>
      </c>
      <c r="B34" s="297"/>
      <c r="C34" s="298">
        <f>入力女子!C7</f>
        <v>0</v>
      </c>
      <c r="D34" s="298"/>
      <c r="E34" s="299" t="s">
        <v>18</v>
      </c>
      <c r="F34" s="299"/>
      <c r="G34" s="6"/>
      <c r="I34" s="12"/>
      <c r="J34" s="125">
        <v>27</v>
      </c>
      <c r="K34" s="186">
        <f t="shared" si="1"/>
        <v>-19973</v>
      </c>
      <c r="L34" s="15" t="e">
        <f>VLOOKUP(入力女子!P41,女子,2,FALSE)</f>
        <v>#N/A</v>
      </c>
      <c r="M34" s="16" t="e">
        <f>VLOOKUP(入力女子!P41,女子,3,FALSE)</f>
        <v>#N/A</v>
      </c>
      <c r="N34" s="4" t="e">
        <f>VLOOKUP(入力女子!P41,女子,4,FALSE)</f>
        <v>#N/A</v>
      </c>
      <c r="O34" s="187" t="e">
        <f t="shared" si="0"/>
        <v>#N/A</v>
      </c>
      <c r="P34" s="3" t="e">
        <f>VLOOKUP(入力女子!P41,女子,5,FALSE)</f>
        <v>#N/A</v>
      </c>
      <c r="Q34" s="3" t="e">
        <f>VLOOKUP(入力女子!P41,女子,6,FALSE)</f>
        <v>#N/A</v>
      </c>
      <c r="R34" s="5" t="e">
        <f>VLOOKUP(入力女子!P41,女子,7,FALSE)</f>
        <v>#N/A</v>
      </c>
    </row>
    <row r="35" spans="1:18" s="86" customFormat="1" ht="18.2" customHeight="1">
      <c r="A35" s="297"/>
      <c r="B35" s="297"/>
      <c r="C35" s="298"/>
      <c r="D35" s="298"/>
      <c r="E35" s="299"/>
      <c r="F35" s="299"/>
      <c r="G35" s="6"/>
      <c r="I35" s="12"/>
      <c r="J35" s="125">
        <v>28</v>
      </c>
      <c r="K35" s="186">
        <f t="shared" si="1"/>
        <v>-19972</v>
      </c>
      <c r="L35" s="15" t="e">
        <f>VLOOKUP(入力女子!P42,女子,2,FALSE)</f>
        <v>#N/A</v>
      </c>
      <c r="M35" s="16" t="e">
        <f>VLOOKUP(入力女子!P42,女子,3,FALSE)</f>
        <v>#N/A</v>
      </c>
      <c r="N35" s="4" t="e">
        <f>VLOOKUP(入力女子!P42,女子,4,FALSE)</f>
        <v>#N/A</v>
      </c>
      <c r="O35" s="187" t="e">
        <f t="shared" si="0"/>
        <v>#N/A</v>
      </c>
      <c r="P35" s="3" t="e">
        <f>VLOOKUP(入力女子!P42,女子,5,FALSE)</f>
        <v>#N/A</v>
      </c>
      <c r="Q35" s="3" t="e">
        <f>VLOOKUP(入力女子!P42,女子,6,FALSE)</f>
        <v>#N/A</v>
      </c>
      <c r="R35" s="5" t="e">
        <f>VLOOKUP(入力女子!P42,女子,7,FALSE)</f>
        <v>#N/A</v>
      </c>
    </row>
    <row r="36" spans="1:18" s="86" customFormat="1" ht="18.2" customHeight="1">
      <c r="E36" s="14"/>
      <c r="F36" s="14"/>
      <c r="I36" s="12"/>
      <c r="J36" s="125">
        <v>29</v>
      </c>
      <c r="K36" s="186">
        <f t="shared" si="1"/>
        <v>-19971</v>
      </c>
      <c r="L36" s="15" t="e">
        <f>VLOOKUP(入力女子!P43,女子,2,FALSE)</f>
        <v>#N/A</v>
      </c>
      <c r="M36" s="16" t="e">
        <f>VLOOKUP(入力女子!P43,女子,3,FALSE)</f>
        <v>#N/A</v>
      </c>
      <c r="N36" s="4" t="e">
        <f>VLOOKUP(入力女子!P43,女子,4,FALSE)</f>
        <v>#N/A</v>
      </c>
      <c r="O36" s="187" t="e">
        <f t="shared" si="0"/>
        <v>#N/A</v>
      </c>
      <c r="P36" s="3" t="e">
        <f>VLOOKUP(入力女子!P43,女子,5,FALSE)</f>
        <v>#N/A</v>
      </c>
      <c r="Q36" s="3" t="e">
        <f>VLOOKUP(入力女子!P43,女子,6,FALSE)</f>
        <v>#N/A</v>
      </c>
      <c r="R36" s="5" t="e">
        <f>VLOOKUP(入力女子!P43,女子,7,FALSE)</f>
        <v>#N/A</v>
      </c>
    </row>
    <row r="37" spans="1:18" s="86" customFormat="1" ht="18.2" customHeight="1">
      <c r="A37" s="300" t="s">
        <v>19</v>
      </c>
      <c r="B37" s="300"/>
      <c r="C37" s="13"/>
      <c r="D37" s="13"/>
      <c r="I37" s="12"/>
      <c r="J37" s="125">
        <v>30</v>
      </c>
      <c r="K37" s="186">
        <f t="shared" si="1"/>
        <v>-19970</v>
      </c>
      <c r="L37" s="15" t="e">
        <f>VLOOKUP(入力女子!P44,女子,2,FALSE)</f>
        <v>#N/A</v>
      </c>
      <c r="M37" s="16" t="e">
        <f>VLOOKUP(入力女子!P44,女子,3,FALSE)</f>
        <v>#N/A</v>
      </c>
      <c r="N37" s="4" t="e">
        <f>VLOOKUP(入力女子!P44,女子,4,FALSE)</f>
        <v>#N/A</v>
      </c>
      <c r="O37" s="187" t="e">
        <f t="shared" si="0"/>
        <v>#N/A</v>
      </c>
      <c r="P37" s="3" t="e">
        <f>VLOOKUP(入力女子!P44,女子,5,FALSE)</f>
        <v>#N/A</v>
      </c>
      <c r="Q37" s="3" t="e">
        <f>VLOOKUP(入力女子!P44,女子,6,FALSE)</f>
        <v>#N/A</v>
      </c>
      <c r="R37" s="5" t="e">
        <f>VLOOKUP(入力女子!P44,女子,7,FALSE)</f>
        <v>#N/A</v>
      </c>
    </row>
    <row r="38" spans="1:18" s="86" customFormat="1" ht="18.2" customHeight="1">
      <c r="A38" s="297">
        <f>入力女子!B8</f>
        <v>0</v>
      </c>
      <c r="B38" s="297"/>
      <c r="C38" s="298">
        <f>入力女子!C8</f>
        <v>0</v>
      </c>
      <c r="D38" s="298"/>
      <c r="E38" s="299" t="s">
        <v>18</v>
      </c>
      <c r="F38" s="299"/>
      <c r="I38" s="12"/>
      <c r="J38" s="125">
        <v>31</v>
      </c>
      <c r="K38" s="186">
        <f t="shared" si="1"/>
        <v>-19969</v>
      </c>
      <c r="L38" s="15" t="e">
        <f>VLOOKUP(入力女子!P45,女子,2,FALSE)</f>
        <v>#N/A</v>
      </c>
      <c r="M38" s="16" t="e">
        <f>VLOOKUP(入力女子!P45,女子,3,FALSE)</f>
        <v>#N/A</v>
      </c>
      <c r="N38" s="4" t="e">
        <f>VLOOKUP(入力女子!P45,女子,4,FALSE)</f>
        <v>#N/A</v>
      </c>
      <c r="O38" s="187" t="e">
        <f t="shared" si="0"/>
        <v>#N/A</v>
      </c>
      <c r="P38" s="3" t="e">
        <f>VLOOKUP(入力女子!P45,女子,5,FALSE)</f>
        <v>#N/A</v>
      </c>
      <c r="Q38" s="3" t="e">
        <f>VLOOKUP(入力女子!P45,女子,6,FALSE)</f>
        <v>#N/A</v>
      </c>
      <c r="R38" s="5" t="e">
        <f>VLOOKUP(入力女子!P45,女子,7,FALSE)</f>
        <v>#N/A</v>
      </c>
    </row>
    <row r="39" spans="1:18" s="86" customFormat="1" ht="18.2" customHeight="1">
      <c r="A39" s="297"/>
      <c r="B39" s="297"/>
      <c r="C39" s="298"/>
      <c r="D39" s="298"/>
      <c r="E39" s="299"/>
      <c r="F39" s="299"/>
      <c r="I39" s="12"/>
      <c r="J39" s="125">
        <v>32</v>
      </c>
      <c r="K39" s="186">
        <f t="shared" si="1"/>
        <v>-19968</v>
      </c>
      <c r="L39" s="15" t="e">
        <f>VLOOKUP(入力女子!P46,女子,2,FALSE)</f>
        <v>#N/A</v>
      </c>
      <c r="M39" s="16" t="e">
        <f>VLOOKUP(入力女子!P46,女子,3,FALSE)</f>
        <v>#N/A</v>
      </c>
      <c r="N39" s="4" t="e">
        <f>VLOOKUP(入力女子!P46,女子,4,FALSE)</f>
        <v>#N/A</v>
      </c>
      <c r="O39" s="187" t="e">
        <f t="shared" si="0"/>
        <v>#N/A</v>
      </c>
      <c r="P39" s="3" t="e">
        <f>VLOOKUP(入力女子!P46,女子,5,FALSE)</f>
        <v>#N/A</v>
      </c>
      <c r="Q39" s="3" t="e">
        <f>VLOOKUP(入力女子!P46,女子,6,FALSE)</f>
        <v>#N/A</v>
      </c>
      <c r="R39" s="5" t="e">
        <f>VLOOKUP(入力女子!P46,女子,7,FALSE)</f>
        <v>#N/A</v>
      </c>
    </row>
    <row r="40" spans="1:18" s="86" customFormat="1" ht="18.2" customHeight="1">
      <c r="A40" s="123"/>
      <c r="I40" s="12"/>
      <c r="J40" s="125">
        <v>33</v>
      </c>
      <c r="K40" s="186">
        <f t="shared" si="1"/>
        <v>-19967</v>
      </c>
      <c r="L40" s="15" t="e">
        <f>VLOOKUP(入力女子!P47,女子,2,FALSE)</f>
        <v>#N/A</v>
      </c>
      <c r="M40" s="16" t="e">
        <f>VLOOKUP(入力女子!P47,女子,3,FALSE)</f>
        <v>#N/A</v>
      </c>
      <c r="N40" s="4" t="e">
        <f>VLOOKUP(入力女子!P47,女子,4,FALSE)</f>
        <v>#N/A</v>
      </c>
      <c r="O40" s="187" t="e">
        <f t="shared" si="0"/>
        <v>#N/A</v>
      </c>
      <c r="P40" s="3" t="e">
        <f>VLOOKUP(入力女子!P47,女子,5,FALSE)</f>
        <v>#N/A</v>
      </c>
      <c r="Q40" s="3" t="e">
        <f>VLOOKUP(入力女子!P47,女子,6,FALSE)</f>
        <v>#N/A</v>
      </c>
      <c r="R40" s="5" t="e">
        <f>VLOOKUP(入力女子!P47,女子,7,FALSE)</f>
        <v>#N/A</v>
      </c>
    </row>
    <row r="41" spans="1:18" s="86" customFormat="1" ht="18.2" customHeight="1">
      <c r="A41" s="123"/>
      <c r="I41" s="12"/>
      <c r="J41" s="125">
        <v>34</v>
      </c>
      <c r="K41" s="186">
        <f t="shared" si="1"/>
        <v>-19966</v>
      </c>
      <c r="L41" s="15" t="e">
        <f>VLOOKUP(入力女子!P48,女子,2,FALSE)</f>
        <v>#N/A</v>
      </c>
      <c r="M41" s="16" t="e">
        <f>VLOOKUP(入力女子!P48,女子,3,FALSE)</f>
        <v>#N/A</v>
      </c>
      <c r="N41" s="4" t="e">
        <f>VLOOKUP(入力女子!P48,女子,4,FALSE)</f>
        <v>#N/A</v>
      </c>
      <c r="O41" s="187" t="e">
        <f t="shared" si="0"/>
        <v>#N/A</v>
      </c>
      <c r="P41" s="3" t="e">
        <f>VLOOKUP(入力女子!P48,女子,5,FALSE)</f>
        <v>#N/A</v>
      </c>
      <c r="Q41" s="3" t="e">
        <f>VLOOKUP(入力女子!P48,女子,6,FALSE)</f>
        <v>#N/A</v>
      </c>
      <c r="R41" s="5" t="e">
        <f>VLOOKUP(入力女子!P48,女子,7,FALSE)</f>
        <v>#N/A</v>
      </c>
    </row>
    <row r="42" spans="1:18" s="86" customFormat="1" ht="18.2" customHeight="1">
      <c r="A42" s="123"/>
      <c r="D42" s="2"/>
      <c r="I42" s="12"/>
      <c r="J42" s="125">
        <v>35</v>
      </c>
      <c r="K42" s="186">
        <f t="shared" si="1"/>
        <v>-19965</v>
      </c>
      <c r="L42" s="15" t="e">
        <f>VLOOKUP(入力女子!P49,女子,2,FALSE)</f>
        <v>#N/A</v>
      </c>
      <c r="M42" s="16" t="e">
        <f>VLOOKUP(入力女子!P49,女子,3,FALSE)</f>
        <v>#N/A</v>
      </c>
      <c r="N42" s="4" t="e">
        <f>VLOOKUP(入力女子!P49,女子,4,FALSE)</f>
        <v>#N/A</v>
      </c>
      <c r="O42" s="187" t="e">
        <f t="shared" si="0"/>
        <v>#N/A</v>
      </c>
      <c r="P42" s="3" t="e">
        <f>VLOOKUP(入力女子!P49,女子,5,FALSE)</f>
        <v>#N/A</v>
      </c>
      <c r="Q42" s="3" t="e">
        <f>VLOOKUP(入力女子!P49,女子,6,FALSE)</f>
        <v>#N/A</v>
      </c>
      <c r="R42" s="5" t="e">
        <f>VLOOKUP(入力女子!P49,女子,7,FALSE)</f>
        <v>#N/A</v>
      </c>
    </row>
    <row r="43" spans="1:18" s="86" customFormat="1" ht="18.2" customHeight="1">
      <c r="A43" s="123"/>
      <c r="I43" s="12"/>
      <c r="J43" s="125">
        <v>36</v>
      </c>
      <c r="K43" s="186">
        <f t="shared" si="1"/>
        <v>-19964</v>
      </c>
      <c r="L43" s="15" t="e">
        <f>VLOOKUP(入力女子!P50,女子,2,FALSE)</f>
        <v>#N/A</v>
      </c>
      <c r="M43" s="16" t="e">
        <f>VLOOKUP(入力女子!P50,女子,3,FALSE)</f>
        <v>#N/A</v>
      </c>
      <c r="N43" s="4" t="e">
        <f>VLOOKUP(入力女子!P50,女子,4,FALSE)</f>
        <v>#N/A</v>
      </c>
      <c r="O43" s="187" t="e">
        <f t="shared" si="0"/>
        <v>#N/A</v>
      </c>
      <c r="P43" s="3" t="e">
        <f>VLOOKUP(入力女子!P50,女子,5,FALSE)</f>
        <v>#N/A</v>
      </c>
      <c r="Q43" s="3" t="e">
        <f>VLOOKUP(入力女子!P50,女子,6,FALSE)</f>
        <v>#N/A</v>
      </c>
      <c r="R43" s="5" t="e">
        <f>VLOOKUP(入力女子!P50,女子,7,FALSE)</f>
        <v>#N/A</v>
      </c>
    </row>
    <row r="44" spans="1:18" s="86" customFormat="1" ht="18.2" customHeight="1">
      <c r="A44" s="123"/>
      <c r="C44" s="313" t="s">
        <v>20</v>
      </c>
      <c r="D44" s="313"/>
      <c r="E44" s="312">
        <f>入力女子!N5</f>
        <v>0</v>
      </c>
      <c r="F44" s="312"/>
      <c r="G44" s="312"/>
      <c r="I44" s="12"/>
      <c r="J44" s="125">
        <v>37</v>
      </c>
      <c r="K44" s="186">
        <f t="shared" si="1"/>
        <v>-19963</v>
      </c>
      <c r="L44" s="15" t="e">
        <f>VLOOKUP(入力女子!P51,女子,2,FALSE)</f>
        <v>#N/A</v>
      </c>
      <c r="M44" s="16" t="e">
        <f>VLOOKUP(入力女子!P51,女子,3,FALSE)</f>
        <v>#N/A</v>
      </c>
      <c r="N44" s="4" t="e">
        <f>VLOOKUP(入力女子!P51,女子,4,FALSE)</f>
        <v>#N/A</v>
      </c>
      <c r="O44" s="187" t="e">
        <f t="shared" si="0"/>
        <v>#N/A</v>
      </c>
      <c r="P44" s="3" t="e">
        <f>VLOOKUP(入力女子!P51,女子,5,FALSE)</f>
        <v>#N/A</v>
      </c>
      <c r="Q44" s="3" t="e">
        <f>VLOOKUP(入力女子!P51,女子,6,FALSE)</f>
        <v>#N/A</v>
      </c>
      <c r="R44" s="5" t="e">
        <f>VLOOKUP(入力女子!P51,女子,7,FALSE)</f>
        <v>#N/A</v>
      </c>
    </row>
    <row r="45" spans="1:18" s="86" customFormat="1" ht="18.2" customHeight="1">
      <c r="A45" s="123"/>
      <c r="C45" s="313"/>
      <c r="D45" s="313"/>
      <c r="E45" s="312"/>
      <c r="F45" s="312"/>
      <c r="G45" s="312"/>
      <c r="I45" s="12"/>
      <c r="J45" s="125">
        <v>38</v>
      </c>
      <c r="K45" s="186">
        <f t="shared" si="1"/>
        <v>-19962</v>
      </c>
      <c r="L45" s="15" t="e">
        <f>VLOOKUP(入力女子!P52,女子,2,FALSE)</f>
        <v>#N/A</v>
      </c>
      <c r="M45" s="16" t="e">
        <f>VLOOKUP(入力女子!P52,女子,3,FALSE)</f>
        <v>#N/A</v>
      </c>
      <c r="N45" s="4" t="e">
        <f>VLOOKUP(入力女子!P52,女子,4,FALSE)</f>
        <v>#N/A</v>
      </c>
      <c r="O45" s="187" t="e">
        <f t="shared" si="0"/>
        <v>#N/A</v>
      </c>
      <c r="P45" s="3" t="e">
        <f>VLOOKUP(入力女子!P52,女子,5,FALSE)</f>
        <v>#N/A</v>
      </c>
      <c r="Q45" s="3" t="e">
        <f>VLOOKUP(入力女子!P52,女子,6,FALSE)</f>
        <v>#N/A</v>
      </c>
      <c r="R45" s="5" t="e">
        <f>VLOOKUP(入力女子!P52,女子,7,FALSE)</f>
        <v>#N/A</v>
      </c>
    </row>
    <row r="46" spans="1:18" s="86" customFormat="1" ht="18.2" customHeight="1">
      <c r="A46" s="123"/>
      <c r="I46" s="12"/>
      <c r="J46" s="125">
        <v>39</v>
      </c>
      <c r="K46" s="186">
        <f t="shared" si="1"/>
        <v>-19961</v>
      </c>
      <c r="L46" s="15" t="e">
        <f>VLOOKUP(入力女子!P53,女子,2,FALSE)</f>
        <v>#N/A</v>
      </c>
      <c r="M46" s="16" t="e">
        <f>VLOOKUP(入力女子!P53,女子,3,FALSE)</f>
        <v>#N/A</v>
      </c>
      <c r="N46" s="4" t="e">
        <f>VLOOKUP(入力女子!P53,女子,4,FALSE)</f>
        <v>#N/A</v>
      </c>
      <c r="O46" s="187" t="e">
        <f t="shared" si="0"/>
        <v>#N/A</v>
      </c>
      <c r="P46" s="3" t="e">
        <f>VLOOKUP(入力女子!P53,女子,5,FALSE)</f>
        <v>#N/A</v>
      </c>
      <c r="Q46" s="3" t="e">
        <f>VLOOKUP(入力女子!P53,女子,6,FALSE)</f>
        <v>#N/A</v>
      </c>
      <c r="R46" s="5" t="e">
        <f>VLOOKUP(入力女子!P53,女子,7,FALSE)</f>
        <v>#N/A</v>
      </c>
    </row>
    <row r="47" spans="1:18" s="86" customFormat="1" ht="18.2" customHeight="1">
      <c r="A47" s="123"/>
      <c r="I47" s="12"/>
      <c r="J47" s="125">
        <v>40</v>
      </c>
      <c r="K47" s="186">
        <f t="shared" si="1"/>
        <v>-19960</v>
      </c>
      <c r="L47" s="15" t="e">
        <f>VLOOKUP(入力女子!P54,女子,2,FALSE)</f>
        <v>#N/A</v>
      </c>
      <c r="M47" s="16" t="e">
        <f>VLOOKUP(入力女子!P54,女子,3,FALSE)</f>
        <v>#N/A</v>
      </c>
      <c r="N47" s="4" t="e">
        <f>VLOOKUP(入力女子!P54,女子,4,FALSE)</f>
        <v>#N/A</v>
      </c>
      <c r="O47" s="187" t="e">
        <f t="shared" si="0"/>
        <v>#N/A</v>
      </c>
      <c r="P47" s="3" t="e">
        <f>VLOOKUP(入力女子!P54,女子,5,FALSE)</f>
        <v>#N/A</v>
      </c>
      <c r="Q47" s="3" t="e">
        <f>VLOOKUP(入力女子!P54,女子,6,FALSE)</f>
        <v>#N/A</v>
      </c>
      <c r="R47" s="5" t="e">
        <f>VLOOKUP(入力女子!P54,女子,7,FALSE)</f>
        <v>#N/A</v>
      </c>
    </row>
    <row r="48" spans="1:18" s="86" customFormat="1" ht="18.2" customHeight="1">
      <c r="A48" s="123"/>
      <c r="J48" s="2"/>
      <c r="K48" s="2"/>
    </row>
    <row r="49" spans="1:11" s="86" customFormat="1">
      <c r="A49" s="123"/>
      <c r="J49" s="2"/>
      <c r="K49" s="2"/>
    </row>
  </sheetData>
  <sheetProtection password="C6CC" sheet="1" objects="1" scenarios="1"/>
  <mergeCells count="75">
    <mergeCell ref="A37:B37"/>
    <mergeCell ref="A38:B39"/>
    <mergeCell ref="C38:D39"/>
    <mergeCell ref="E38:F39"/>
    <mergeCell ref="C44:D45"/>
    <mergeCell ref="E44:G45"/>
    <mergeCell ref="A29:C31"/>
    <mergeCell ref="D29:F31"/>
    <mergeCell ref="A33:B33"/>
    <mergeCell ref="A34:B35"/>
    <mergeCell ref="C34:D35"/>
    <mergeCell ref="E34:F35"/>
    <mergeCell ref="G22:G23"/>
    <mergeCell ref="A24:A25"/>
    <mergeCell ref="B24:B25"/>
    <mergeCell ref="C24:C25"/>
    <mergeCell ref="D24:D25"/>
    <mergeCell ref="E24:E25"/>
    <mergeCell ref="F24:F25"/>
    <mergeCell ref="G24:G25"/>
    <mergeCell ref="A22:A23"/>
    <mergeCell ref="B22:B23"/>
    <mergeCell ref="C22:C23"/>
    <mergeCell ref="D22:D23"/>
    <mergeCell ref="E22:E23"/>
    <mergeCell ref="F22:F23"/>
    <mergeCell ref="G18:G19"/>
    <mergeCell ref="A20:A21"/>
    <mergeCell ref="B20:B21"/>
    <mergeCell ref="C20:C21"/>
    <mergeCell ref="D20:D21"/>
    <mergeCell ref="E20:E21"/>
    <mergeCell ref="F20:F21"/>
    <mergeCell ref="G20:G21"/>
    <mergeCell ref="A18:A19"/>
    <mergeCell ref="B18:B19"/>
    <mergeCell ref="C18:C19"/>
    <mergeCell ref="D18:D19"/>
    <mergeCell ref="E18:E19"/>
    <mergeCell ref="F18:F19"/>
    <mergeCell ref="G14:G15"/>
    <mergeCell ref="A16:A17"/>
    <mergeCell ref="B16:B17"/>
    <mergeCell ref="C16:C17"/>
    <mergeCell ref="D16:D17"/>
    <mergeCell ref="E16:E17"/>
    <mergeCell ref="F16:F17"/>
    <mergeCell ref="G16:G17"/>
    <mergeCell ref="A14:A15"/>
    <mergeCell ref="B14:B15"/>
    <mergeCell ref="C14:C15"/>
    <mergeCell ref="D14:D15"/>
    <mergeCell ref="E14:E15"/>
    <mergeCell ref="F14:F15"/>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M3:M4"/>
    <mergeCell ref="N3:R4"/>
    <mergeCell ref="A5:C5"/>
    <mergeCell ref="A8:A9"/>
    <mergeCell ref="B8:B9"/>
    <mergeCell ref="C8:C9"/>
    <mergeCell ref="D8:G9"/>
  </mergeCells>
  <phoneticPr fontId="2"/>
  <conditionalFormatting sqref="E10:G25 B10:C25 D8:D25 L8:R47">
    <cfRule type="expression" dxfId="3" priority="2" stopIfTrue="1">
      <formula>ISERROR(B8)=TRUE</formula>
    </cfRule>
  </conditionalFormatting>
  <conditionalFormatting sqref="B8:C9">
    <cfRule type="expression" dxfId="2" priority="3" stopIfTrue="1">
      <formula>B8=0</formula>
    </cfRule>
  </conditionalFormatting>
  <conditionalFormatting sqref="A29:C31 A34:D35 A38:D39 E44:G45 L3:L4 N3:R4">
    <cfRule type="cellIs" dxfId="1" priority="4" stopIfTrue="1" operator="equal">
      <formula>0</formula>
    </cfRule>
  </conditionalFormatting>
  <conditionalFormatting sqref="M3:M4">
    <cfRule type="expression" dxfId="0" priority="1">
      <formula>$M$3=0</formula>
    </cfRule>
  </conditionalFormatting>
  <pageMargins left="0.51181102362204722" right="0.43307086614173229" top="0.51181102362204722"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申し込みの手順</vt:lpstr>
      <vt:lpstr>入力男子</vt:lpstr>
      <vt:lpstr>入力女子</vt:lpstr>
      <vt:lpstr>印刷用男子</vt:lpstr>
      <vt:lpstr>印刷用女子</vt:lpstr>
      <vt:lpstr>印刷用女子!Print_Area</vt:lpstr>
      <vt:lpstr>印刷用男子!Print_Area</vt:lpstr>
      <vt:lpstr>入力女子!Print_Area</vt:lpstr>
      <vt:lpstr>入力男子!Print_Area</vt:lpstr>
      <vt:lpstr>入力女子!学校</vt:lpstr>
      <vt:lpstr>学校</vt:lpstr>
      <vt:lpstr>入力女子!女子</vt:lpstr>
      <vt:lpstr>女子</vt:lpstr>
      <vt:lpstr>入力女子!男子</vt:lpstr>
      <vt:lpstr>男子</vt:lpstr>
    </vt:vector>
  </TitlesOfParts>
  <Company>1</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中谷　勝彦</dc:creator>
  <cp:lastModifiedBy>中谷勝彦</cp:lastModifiedBy>
  <cp:lastPrinted>2020-06-22T12:48:52Z</cp:lastPrinted>
  <dcterms:created xsi:type="dcterms:W3CDTF">2006-03-20T07:55:38Z</dcterms:created>
  <dcterms:modified xsi:type="dcterms:W3CDTF">2020-06-27T12:46:48Z</dcterms:modified>
</cp:coreProperties>
</file>