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HP1\2018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44" i="6"/>
  <c r="Y40" i="6"/>
  <c r="Y36" i="6"/>
  <c r="Y24" i="6"/>
  <c r="Y14" i="6"/>
  <c r="Y6" i="6"/>
  <c r="O1" i="6"/>
  <c r="O44" i="6"/>
  <c r="L44" i="6"/>
  <c r="O45" i="6"/>
  <c r="O42" i="6"/>
  <c r="O43" i="6"/>
  <c r="L42" i="6"/>
  <c r="O40" i="6"/>
  <c r="L40" i="6" s="1"/>
  <c r="O41" i="6"/>
  <c r="O38" i="6"/>
  <c r="L38" i="6" s="1"/>
  <c r="O39" i="6"/>
  <c r="O36" i="6"/>
  <c r="L36" i="6"/>
  <c r="O37" i="6"/>
  <c r="O34" i="6"/>
  <c r="O35" i="6"/>
  <c r="L34" i="6"/>
  <c r="O32" i="6"/>
  <c r="L32" i="6" s="1"/>
  <c r="O33" i="6"/>
  <c r="O30" i="6"/>
  <c r="L30" i="6" s="1"/>
  <c r="O31" i="6"/>
  <c r="O28" i="6"/>
  <c r="L28" i="6"/>
  <c r="O29" i="6"/>
  <c r="O26" i="6"/>
  <c r="O27" i="6"/>
  <c r="L26" i="6" s="1"/>
  <c r="O24" i="6"/>
  <c r="L24" i="6" s="1"/>
  <c r="O25" i="6"/>
  <c r="O22" i="6"/>
  <c r="L22" i="6" s="1"/>
  <c r="O23" i="6"/>
  <c r="O20" i="6"/>
  <c r="O21" i="6"/>
  <c r="L20" i="6" s="1"/>
  <c r="O18" i="6"/>
  <c r="O19" i="6"/>
  <c r="O16" i="6"/>
  <c r="L16" i="6"/>
  <c r="O17" i="6"/>
  <c r="K16" i="6"/>
  <c r="N17" i="6" s="1"/>
  <c r="O14" i="6"/>
  <c r="L14" i="6" s="1"/>
  <c r="O15" i="6"/>
  <c r="O12" i="6"/>
  <c r="L12" i="6" s="1"/>
  <c r="O13" i="6"/>
  <c r="O10" i="6"/>
  <c r="L10" i="6" s="1"/>
  <c r="O11" i="6"/>
  <c r="O8" i="6"/>
  <c r="L8" i="6" s="1"/>
  <c r="O9" i="6"/>
  <c r="AC45" i="6"/>
  <c r="AC43" i="6"/>
  <c r="AC41" i="6"/>
  <c r="AC37" i="6"/>
  <c r="AC36" i="6"/>
  <c r="AC35" i="6"/>
  <c r="AC31" i="6"/>
  <c r="AC29" i="6"/>
  <c r="AC27" i="6"/>
  <c r="AC24" i="6"/>
  <c r="AC21" i="6"/>
  <c r="AC20" i="6"/>
  <c r="AC16" i="6"/>
  <c r="AC15" i="6"/>
  <c r="AC13" i="6"/>
  <c r="AC9" i="6"/>
  <c r="AC8" i="6"/>
  <c r="R8" i="6"/>
  <c r="O6" i="6"/>
  <c r="L6" i="6" s="1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L44" i="1" s="1"/>
  <c r="O42" i="1"/>
  <c r="O43" i="1"/>
  <c r="L42" i="1" s="1"/>
  <c r="O40" i="1"/>
  <c r="O41" i="1"/>
  <c r="L40" i="1" s="1"/>
  <c r="O38" i="1"/>
  <c r="O39" i="1"/>
  <c r="O36" i="1"/>
  <c r="O37" i="1"/>
  <c r="L36" i="1" s="1"/>
  <c r="O34" i="1"/>
  <c r="O35" i="1"/>
  <c r="O32" i="1"/>
  <c r="O33" i="1"/>
  <c r="L32" i="1" s="1"/>
  <c r="O30" i="1"/>
  <c r="O31" i="1"/>
  <c r="O28" i="1"/>
  <c r="O29" i="1"/>
  <c r="O26" i="1"/>
  <c r="O27" i="1"/>
  <c r="O24" i="1"/>
  <c r="O25" i="1"/>
  <c r="L24" i="1" s="1"/>
  <c r="O22" i="1"/>
  <c r="O23" i="1"/>
  <c r="O20" i="1"/>
  <c r="O21" i="1"/>
  <c r="L20" i="1" s="1"/>
  <c r="O18" i="1"/>
  <c r="O19" i="1"/>
  <c r="O16" i="1"/>
  <c r="O17" i="1"/>
  <c r="L16" i="1" s="1"/>
  <c r="O14" i="1"/>
  <c r="O15" i="1"/>
  <c r="O12" i="1"/>
  <c r="O13" i="1"/>
  <c r="O10" i="1"/>
  <c r="O11" i="1"/>
  <c r="O8" i="1"/>
  <c r="O9" i="1"/>
  <c r="O7" i="1"/>
  <c r="L6" i="1" s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K32" i="6"/>
  <c r="N32" i="6"/>
  <c r="R40" i="6"/>
  <c r="M38" i="6"/>
  <c r="M30" i="6"/>
  <c r="M22" i="6"/>
  <c r="M14" i="6"/>
  <c r="K6" i="6"/>
  <c r="N7" i="6"/>
  <c r="R14" i="6"/>
  <c r="R28" i="6"/>
  <c r="R42" i="6"/>
  <c r="R10" i="6"/>
  <c r="K28" i="6"/>
  <c r="N28" i="6" s="1"/>
  <c r="K26" i="6"/>
  <c r="N26" i="6" s="1"/>
  <c r="K40" i="6"/>
  <c r="N40" i="6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34" i="6"/>
  <c r="N9" i="6"/>
  <c r="N8" i="6"/>
  <c r="N39" i="6"/>
  <c r="N38" i="6"/>
  <c r="N42" i="6"/>
  <c r="N6" i="6"/>
  <c r="N31" i="6"/>
  <c r="N15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L18" i="6"/>
  <c r="L28" i="1"/>
  <c r="N37" i="1"/>
  <c r="L10" i="1"/>
  <c r="L34" i="1"/>
  <c r="L26" i="1"/>
  <c r="L30" i="1"/>
  <c r="L8" i="1" l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<sst xmlns="http://schemas.openxmlformats.org/spreadsheetml/2006/main" count="318" uniqueCount="251">
  <si>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</si>
  <si>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</si>
  <si>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</si>
  <si>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</si>
  <si>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</si>
  <si>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</si>
  <si>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</si>
  <si>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</si>
  <si>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</si>
  <si>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</si>
  <si>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</si>
  <si>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</si>
  <si>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</si>
  <si>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</si>
  <si>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</si>
  <si>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</si>
  <si>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</si>
  <si>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</si>
  <si>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</si>
  <si>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</si>
  <si>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</si>
  <si>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</si>
  <si>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</si>
  <si>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</si>
  <si>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</si>
  <si>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</si>
  <si>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</si>
  <si>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</si>
  <si>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</si>
  <si>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</si>
  <si>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</si>
  <si>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</si>
  <si>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</si>
  <si>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</si>
  <si>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</si>
  <si>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</si>
  <si>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</si>
  <si>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</si>
  <si>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</si>
  <si>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</si>
  <si>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</si>
  <si>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</si>
  <si>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</si>
  <si>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</si>
  <si>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</si>
  <si>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</si>
  <si>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</si>
  <si>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</si>
  <si>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</si>
  <si>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</si>
  <si>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</si>
  <si>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</si>
  <si>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</si>
  <si>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</si>
  <si>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</si>
  <si>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</si>
  <si>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</si>
  <si>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</si>
  <si>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</si>
  <si>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京韓国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</si>
  <si>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</si>
  <si>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</si>
  <si>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</si>
  <si>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</si>
  <si>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</si>
  <si>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</si>
  <si>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</si>
  <si>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</si>
  <si>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</si>
  <si>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</si>
  <si>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</si>
  <si>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</si>
  <si>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</si>
  <si>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</si>
  <si>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</si>
  <si>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</si>
  <si>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</si>
  <si>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</si>
  <si>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</si>
  <si>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</si>
  <si>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</si>
  <si>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</si>
  <si>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</si>
  <si>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</si>
  <si>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</si>
  <si>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</si>
  <si>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</si>
  <si>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</si>
  <si>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</si>
  <si>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</si>
  <si>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洛陽工</t>
    <phoneticPr fontId="2"/>
  </si>
  <si>
    <t>伏見工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</si>
  <si>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</si>
  <si>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</si>
  <si>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</si>
  <si>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</si>
  <si>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</si>
  <si>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</si>
  <si>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</si>
  <si>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</si>
  <si>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</si>
  <si>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</si>
  <si>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</si>
  <si>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</si>
  <si>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</si>
  <si>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</si>
  <si>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(京学園)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</si>
  <si>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</si>
  <si>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</si>
  <si>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</si>
  <si>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</si>
  <si>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</si>
  <si>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</si>
  <si>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</si>
  <si>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</si>
  <si>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</si>
  <si>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</si>
  <si>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</si>
  <si>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</si>
  <si>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</si>
  <si>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</si>
  <si>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</si>
  <si>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</si>
  <si>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</si>
  <si>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(京韓国)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</si>
  <si>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</si>
  <si>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</si>
  <si>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</si>
  <si>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</si>
  <si>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</si>
  <si>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</si>
  <si>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</si>
  <si>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</si>
  <si>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</si>
  <si>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</si>
  <si>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</si>
  <si>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</si>
  <si>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</si>
  <si>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</si>
  <si>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</si>
  <si>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</si>
  <si>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</si>
  <si>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</si>
  <si>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</si>
  <si>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</si>
  <si>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</si>
  <si>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</si>
  <si>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</si>
  <si>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</si>
  <si>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</si>
  <si>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</si>
  <si>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</si>
  <si>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</si>
  <si>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</si>
  <si>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</si>
  <si>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</si>
  <si>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</si>
  <si>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</si>
  <si>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</si>
  <si>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</si>
  <si>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</si>
  <si>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(洛陽工)</t>
  </si>
  <si>
    <t>(伏見工)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</si>
  <si>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</si>
  <si>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</si>
  <si>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</si>
  <si>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</si>
  <si>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</si>
  <si>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</si>
  <si>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</si>
  <si>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</si>
  <si>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</si>
  <si>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</si>
  <si>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</si>
  <si>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</si>
  <si>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</si>
  <si>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</si>
  <si>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</si>
  <si>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</si>
  <si>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</si>
  <si>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</si>
  <si>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</si>
  <si>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</si>
  <si>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</si>
  <si>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</si>
  <si>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</si>
  <si>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</si>
  <si>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</si>
  <si>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</si>
  <si>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(京工専)</t>
    <rPh sb="1" eb="2">
      <t>キョウ</t>
    </rPh>
    <rPh sb="2" eb="3">
      <t>コウ</t>
    </rPh>
    <rPh sb="3" eb="4">
      <t>セン</t>
    </rPh>
    <phoneticPr fontId="2"/>
  </si>
  <si>
    <t>京工科専</t>
    <rPh sb="0" eb="1">
      <t>キョウ</t>
    </rPh>
    <rPh sb="1" eb="3">
      <t>コウカ</t>
    </rPh>
    <rPh sb="3" eb="4">
      <t>セン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</si>
  <si>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</si>
  <si>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</si>
  <si>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</si>
  <si>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</si>
  <si>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</si>
  <si>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</si>
  <si>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京都学園</t>
    <rPh sb="1" eb="2">
      <t>ミヤコ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</si>
  <si>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</si>
  <si>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</si>
  <si>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</si>
  <si>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</si>
  <si>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</si>
  <si>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</si>
  <si>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</si>
  <si>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</si>
  <si>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</si>
  <si>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</si>
  <si>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</si>
  <si>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</si>
  <si>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</si>
  <si>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</si>
  <si>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</si>
  <si>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</si>
  <si>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</si>
  <si>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</si>
  <si>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</si>
  <si>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</si>
  <si>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</si>
  <si>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</si>
  <si>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</si>
  <si>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</si>
  <si>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</si>
  <si>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</si>
  <si>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</si>
  <si>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</si>
  <si>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</si>
  <si>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</si>
  <si>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</si>
  <si>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</si>
  <si>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</si>
  <si>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</si>
  <si>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</si>
  <si>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</si>
  <si>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</si>
  <si>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</si>
  <si>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Excelのファイル(18-sanka-2xx.xlsx)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</si>
  <si>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Excelのファイル(18-sanka-2xx.xlsx) の 保存</t>
    <rPh sb="32" eb="34">
      <t>ホゾン</t>
    </rPh>
    <phoneticPr fontId="2"/>
  </si>
  <si>
    <t>入力していただいた Excelのファイル(18-sanka-2xx.xlsx) は、</t>
    <rPh sb="0" eb="2">
      <t>ニュウリョク</t>
    </rPh>
    <phoneticPr fontId="2"/>
  </si>
  <si>
    <t>Excelファイル（18-sanka-2xx.xlsx）については、E-mailに添付し</t>
    <rPh sb="41" eb="43">
      <t>テンプ</t>
    </rPh>
    <phoneticPr fontId="2"/>
  </si>
  <si>
    <t>４／２１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</si>
  <si>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</si>
  <si>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</si>
  <si>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t>　2018（H30)年度　春季高等学校卓球選手権大会　　参加申込書</t>
    <rPh sb="10" eb="12">
      <t>ネンド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</si>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</sst>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12" fillId="3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47</xdr:row>
      <xdr:rowOff>171450</xdr:rowOff>
    </xdr:from>
    <xdr:to>
      <xdr:col>25</xdr:col>
      <xdr:colOff>76200</xdr:colOff>
      <xdr:row>58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workbookViewId="0">
      <selection activeCell="U16" sqref="U16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216</v>
      </c>
    </row>
    <row r="2" spans="1:28" ht="24" customHeight="1">
      <c r="D2" s="158"/>
      <c r="R2" s="155" t="s">
        <v>217</v>
      </c>
    </row>
    <row r="3" spans="1:28" ht="16.5" customHeight="1"/>
    <row r="4" spans="1:28" ht="16.5" customHeight="1">
      <c r="A4" s="157">
        <v>1</v>
      </c>
      <c r="C4" s="168" t="s">
        <v>236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5" spans="1:28" ht="16.5" customHeight="1"/>
    <row r="6" spans="1:28" ht="16.5" customHeight="1">
      <c r="D6" s="155" t="s">
        <v>221</v>
      </c>
    </row>
    <row r="7" spans="1:28" ht="16.5" customHeight="1">
      <c r="D7" s="168" t="s">
        <v>222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 spans="1:28" ht="16.5" customHeight="1">
      <c r="E8" s="168" t="s">
        <v>211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spans="1:28" ht="16.5" customHeight="1">
      <c r="E9" s="168" t="s">
        <v>206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spans="1:28" ht="16.5" customHeight="1">
      <c r="E10" s="168" t="s">
        <v>210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pans="1:28" ht="16.5" customHeight="1">
      <c r="D11" s="168" t="s">
        <v>203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</row>
    <row r="12" spans="1:28" ht="16.5" customHeight="1">
      <c r="L12" s="161"/>
      <c r="M12" s="161" t="s">
        <v>226</v>
      </c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</row>
    <row r="13" spans="1:28" ht="16.5" customHeight="1">
      <c r="L13" s="161"/>
      <c r="M13" s="161" t="s">
        <v>227</v>
      </c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245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246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68" t="s">
        <v>204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</row>
    <row r="19" spans="1:28" ht="16.5" customHeight="1" thickBot="1">
      <c r="D19" s="168" t="s">
        <v>223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</row>
    <row r="20" spans="1:28" ht="27" customHeight="1" thickBot="1">
      <c r="M20" s="165"/>
      <c r="N20" s="155" t="s">
        <v>244</v>
      </c>
    </row>
    <row r="21" spans="1:28" ht="16.5" customHeight="1"/>
    <row r="22" spans="1:28" ht="16.5" customHeight="1">
      <c r="A22" s="157">
        <v>2</v>
      </c>
      <c r="C22" s="168" t="s">
        <v>237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</row>
    <row r="23" spans="1:28" ht="16.5" customHeight="1"/>
    <row r="24" spans="1:28" ht="16.5" customHeight="1">
      <c r="D24" s="168" t="s">
        <v>238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</row>
    <row r="25" spans="1:28" ht="16.5" customHeight="1">
      <c r="D25" s="155" t="s">
        <v>224</v>
      </c>
    </row>
    <row r="26" spans="1:28" ht="26.25" customHeight="1">
      <c r="F26" s="168" t="s">
        <v>235</v>
      </c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</row>
    <row r="27" spans="1:28" ht="10.5" customHeight="1"/>
    <row r="28" spans="1:28" ht="10.5" customHeight="1"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</row>
    <row r="29" spans="1:28" ht="10.5" customHeight="1"/>
    <row r="30" spans="1:28" ht="16.5" customHeight="1"/>
    <row r="31" spans="1:28" ht="16.5" customHeight="1">
      <c r="A31" s="157">
        <v>3</v>
      </c>
      <c r="C31" s="168" t="s">
        <v>205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</row>
    <row r="32" spans="1:28" ht="16.5" customHeight="1"/>
    <row r="33" spans="1:28" ht="16.5" customHeight="1">
      <c r="D33" s="168" t="s">
        <v>225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68" t="s">
        <v>207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</row>
    <row r="38" spans="1:28" ht="16.5" customHeight="1" thickBot="1"/>
    <row r="39" spans="1:28" ht="16.5" customHeight="1" thickBot="1">
      <c r="B39" s="155" t="s">
        <v>219</v>
      </c>
      <c r="C39" s="165"/>
      <c r="D39" s="168" t="s">
        <v>239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</row>
    <row r="40" spans="1:28" ht="16.5" customHeight="1">
      <c r="C40" s="162"/>
      <c r="D40" s="162"/>
      <c r="E40" s="164" t="s">
        <v>228</v>
      </c>
      <c r="F40" s="162"/>
      <c r="G40" s="162"/>
      <c r="N40" s="170" t="s">
        <v>234</v>
      </c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218</v>
      </c>
      <c r="C43" s="162"/>
      <c r="D43" s="163" t="s">
        <v>240</v>
      </c>
      <c r="E43" s="162"/>
      <c r="F43" s="162"/>
      <c r="G43" s="162"/>
    </row>
    <row r="44" spans="1:28" ht="16.5" customHeight="1" thickBot="1">
      <c r="C44" s="165"/>
      <c r="D44" s="162"/>
      <c r="E44" s="169" t="s">
        <v>208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</row>
    <row r="45" spans="1:28" ht="16.5" customHeight="1">
      <c r="E45" s="168" t="s">
        <v>241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R45" s="168" t="s">
        <v>209</v>
      </c>
      <c r="S45" s="168"/>
      <c r="T45" s="168"/>
      <c r="U45" s="168"/>
      <c r="V45" s="168"/>
      <c r="W45" s="168"/>
      <c r="X45" s="168"/>
      <c r="Y45" s="168"/>
      <c r="Z45" s="168"/>
      <c r="AA45" s="168"/>
      <c r="AB45" s="168"/>
    </row>
    <row r="46" spans="1:28" ht="16.5" customHeight="1"/>
    <row r="47" spans="1:28" ht="16.5" customHeight="1">
      <c r="H47" s="155" t="s">
        <v>242</v>
      </c>
    </row>
    <row r="48" spans="1:28" ht="16.5" customHeight="1" thickBot="1"/>
    <row r="49" spans="1:27" ht="16.5" customHeight="1" thickBot="1">
      <c r="B49" s="165"/>
    </row>
    <row r="50" spans="1:27" ht="16.5" customHeight="1">
      <c r="A50" s="155"/>
      <c r="B50" s="166" t="s">
        <v>212</v>
      </c>
      <c r="D50" s="160" t="s">
        <v>215</v>
      </c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</row>
    <row r="51" spans="1:27" ht="16.5" customHeight="1">
      <c r="D51" s="160" t="s">
        <v>220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213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/>
      <c r="F53" s="160"/>
      <c r="G53" s="160" t="s">
        <v>214</v>
      </c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8.25" customHeight="1"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/>
    <row r="57" spans="1:27" ht="8.25" customHeight="1"/>
    <row r="58" spans="1:27" ht="8.25" customHeight="1"/>
  </sheetData>
  <mergeCells count="20">
    <mergeCell ref="D39:AB39"/>
    <mergeCell ref="E44:AB44"/>
    <mergeCell ref="E45:P45"/>
    <mergeCell ref="N40:AB40"/>
    <mergeCell ref="R45:AB45"/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75" t="s">
        <v>174</v>
      </c>
      <c r="B1" s="176"/>
      <c r="C1" s="179" t="s">
        <v>178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ht="25.5" customHeight="1">
      <c r="A2" s="177"/>
      <c r="B2" s="178"/>
      <c r="C2" s="180" t="s">
        <v>175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07" t="s">
        <v>182</v>
      </c>
      <c r="B4" s="208"/>
      <c r="C4" s="18"/>
      <c r="D4" s="18"/>
      <c r="E4" s="18"/>
      <c r="F4" s="18"/>
      <c r="G4" s="18"/>
      <c r="H4" s="18"/>
      <c r="I4" s="18"/>
      <c r="J4" s="18"/>
      <c r="K4" s="19"/>
      <c r="L4" s="154" t="s">
        <v>183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09"/>
      <c r="C5" s="210"/>
      <c r="D5" s="18" t="s">
        <v>19</v>
      </c>
      <c r="E5" s="18"/>
      <c r="F5" s="18"/>
      <c r="G5" s="18"/>
      <c r="H5" s="18"/>
      <c r="I5" s="18"/>
      <c r="J5" s="18"/>
      <c r="K5" s="19"/>
      <c r="L5" s="211"/>
      <c r="M5" s="212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71"/>
      <c r="F7" s="171"/>
      <c r="G7" s="171"/>
      <c r="H7" s="171"/>
      <c r="I7" s="198" t="s">
        <v>180</v>
      </c>
      <c r="J7" s="199"/>
      <c r="K7" s="199"/>
      <c r="L7" s="199"/>
      <c r="M7" s="199"/>
      <c r="N7" s="199"/>
      <c r="O7" s="199"/>
      <c r="P7" s="199"/>
      <c r="Q7" s="199"/>
      <c r="R7" s="200"/>
      <c r="S7" s="18"/>
    </row>
    <row r="8" spans="1:19" ht="22.5" customHeight="1">
      <c r="A8" s="153" t="s">
        <v>12</v>
      </c>
      <c r="B8" s="59"/>
      <c r="C8" s="60"/>
      <c r="D8" s="18"/>
      <c r="E8" s="171"/>
      <c r="F8" s="171"/>
      <c r="G8" s="171"/>
      <c r="H8" s="171"/>
      <c r="I8" s="201"/>
      <c r="J8" s="202"/>
      <c r="K8" s="202"/>
      <c r="L8" s="202"/>
      <c r="M8" s="202"/>
      <c r="N8" s="202"/>
      <c r="O8" s="202"/>
      <c r="P8" s="202"/>
      <c r="Q8" s="202"/>
      <c r="R8" s="203"/>
      <c r="S8" s="18"/>
    </row>
    <row r="9" spans="1:19" ht="22.5" customHeight="1" thickBot="1">
      <c r="A9" s="153" t="s">
        <v>13</v>
      </c>
      <c r="B9" s="61"/>
      <c r="C9" s="62"/>
      <c r="D9" s="19"/>
      <c r="E9" s="171"/>
      <c r="F9" s="171"/>
      <c r="G9" s="171"/>
      <c r="H9" s="171"/>
      <c r="I9" s="204" t="s">
        <v>181</v>
      </c>
      <c r="J9" s="205"/>
      <c r="K9" s="205"/>
      <c r="L9" s="205"/>
      <c r="M9" s="205"/>
      <c r="N9" s="205"/>
      <c r="O9" s="205"/>
      <c r="P9" s="205"/>
      <c r="Q9" s="205"/>
      <c r="R9" s="206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3" t="s">
        <v>30</v>
      </c>
      <c r="J11" s="214"/>
      <c r="K11" s="214"/>
      <c r="L11" s="214"/>
      <c r="M11" s="214"/>
      <c r="N11" s="215" t="s">
        <v>31</v>
      </c>
      <c r="O11" s="215"/>
      <c r="P11" s="215"/>
      <c r="Q11" s="215"/>
      <c r="R11" s="216"/>
      <c r="S11" s="18"/>
    </row>
    <row r="12" spans="1:19" ht="18" customHeight="1">
      <c r="A12" s="194" t="s">
        <v>179</v>
      </c>
      <c r="B12" s="195"/>
      <c r="C12" s="195"/>
      <c r="D12" s="195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196"/>
      <c r="B13" s="197"/>
      <c r="C13" s="197"/>
      <c r="D13" s="197"/>
      <c r="E13" s="22"/>
      <c r="F13" s="22"/>
      <c r="G13" s="23"/>
      <c r="H13" s="18"/>
      <c r="I13" s="181" t="s">
        <v>28</v>
      </c>
      <c r="J13" s="182"/>
      <c r="K13" s="182"/>
      <c r="L13" s="183"/>
      <c r="M13" s="181" t="s">
        <v>27</v>
      </c>
      <c r="N13" s="182"/>
      <c r="O13" s="183"/>
      <c r="P13" s="188" t="s">
        <v>7</v>
      </c>
      <c r="Q13" s="189"/>
      <c r="R13" s="190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84"/>
      <c r="J14" s="185"/>
      <c r="K14" s="186"/>
      <c r="L14" s="187"/>
      <c r="M14" s="184"/>
      <c r="N14" s="186"/>
      <c r="O14" s="187"/>
      <c r="P14" s="191"/>
      <c r="Q14" s="192"/>
      <c r="R14" s="193"/>
      <c r="S14" s="18"/>
    </row>
    <row r="15" spans="1:19" ht="19.5" customHeight="1" thickTop="1">
      <c r="A15" s="138">
        <v>1</v>
      </c>
      <c r="B15" s="140"/>
      <c r="C15" s="141"/>
      <c r="D15" s="142"/>
      <c r="E15" s="143"/>
      <c r="F15" s="143"/>
      <c r="G15" s="144"/>
      <c r="H15" s="223"/>
      <c r="I15" s="224" t="s">
        <v>16</v>
      </c>
      <c r="J15" s="221">
        <v>1</v>
      </c>
      <c r="K15" s="220"/>
      <c r="L15" s="51"/>
      <c r="M15" s="228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"/>
      <c r="F16" s="17"/>
      <c r="G16" s="146"/>
      <c r="H16" s="223"/>
      <c r="I16" s="225"/>
      <c r="J16" s="222"/>
      <c r="K16" s="174"/>
      <c r="L16" s="51"/>
      <c r="M16" s="219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"/>
      <c r="F17" s="17"/>
      <c r="G17" s="146"/>
      <c r="H17" s="18"/>
      <c r="I17" s="226"/>
      <c r="J17" s="172">
        <v>2</v>
      </c>
      <c r="K17" s="173"/>
      <c r="L17" s="51"/>
      <c r="M17" s="218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"/>
      <c r="F18" s="17"/>
      <c r="G18" s="146"/>
      <c r="H18" s="18"/>
      <c r="I18" s="227"/>
      <c r="J18" s="172"/>
      <c r="K18" s="174"/>
      <c r="L18" s="51"/>
      <c r="M18" s="219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"/>
      <c r="F19" s="17"/>
      <c r="G19" s="146"/>
      <c r="H19" s="18"/>
      <c r="I19" s="226"/>
      <c r="J19" s="172">
        <v>3</v>
      </c>
      <c r="K19" s="173"/>
      <c r="L19" s="51"/>
      <c r="M19" s="218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"/>
      <c r="F20" s="17"/>
      <c r="G20" s="146"/>
      <c r="H20" s="18"/>
      <c r="I20" s="227"/>
      <c r="J20" s="172"/>
      <c r="K20" s="174"/>
      <c r="L20" s="51"/>
      <c r="M20" s="219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"/>
      <c r="F21" s="17"/>
      <c r="G21" s="146"/>
      <c r="H21" s="18"/>
      <c r="I21" s="226"/>
      <c r="J21" s="172">
        <v>4</v>
      </c>
      <c r="K21" s="173"/>
      <c r="L21" s="51"/>
      <c r="M21" s="218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"/>
      <c r="F22" s="17"/>
      <c r="G22" s="146"/>
      <c r="H22" s="18"/>
      <c r="I22" s="227"/>
      <c r="J22" s="172"/>
      <c r="K22" s="174"/>
      <c r="L22" s="51"/>
      <c r="M22" s="219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"/>
      <c r="F23" s="17"/>
      <c r="G23" s="146"/>
      <c r="H23" s="18"/>
      <c r="I23" s="226"/>
      <c r="J23" s="172">
        <v>5</v>
      </c>
      <c r="K23" s="173"/>
      <c r="L23" s="51"/>
      <c r="M23" s="218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"/>
      <c r="F24" s="17"/>
      <c r="G24" s="146"/>
      <c r="H24" s="18"/>
      <c r="I24" s="227"/>
      <c r="J24" s="172"/>
      <c r="K24" s="174"/>
      <c r="L24" s="51"/>
      <c r="M24" s="219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"/>
      <c r="F25" s="17"/>
      <c r="G25" s="146"/>
      <c r="H25" s="18"/>
      <c r="I25" s="226"/>
      <c r="J25" s="172">
        <v>6</v>
      </c>
      <c r="K25" s="173"/>
      <c r="L25" s="51"/>
      <c r="M25" s="218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"/>
      <c r="F26" s="17"/>
      <c r="G26" s="146"/>
      <c r="H26" s="18"/>
      <c r="I26" s="227"/>
      <c r="J26" s="172"/>
      <c r="K26" s="174"/>
      <c r="L26" s="51"/>
      <c r="M26" s="219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"/>
      <c r="F27" s="17"/>
      <c r="G27" s="146"/>
      <c r="H27" s="18"/>
      <c r="I27" s="226"/>
      <c r="J27" s="172">
        <v>7</v>
      </c>
      <c r="K27" s="173"/>
      <c r="L27" s="51"/>
      <c r="M27" s="218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"/>
      <c r="F28" s="17"/>
      <c r="G28" s="146"/>
      <c r="H28" s="18"/>
      <c r="I28" s="227"/>
      <c r="J28" s="172"/>
      <c r="K28" s="174"/>
      <c r="L28" s="51"/>
      <c r="M28" s="219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"/>
      <c r="F29" s="17"/>
      <c r="G29" s="146"/>
      <c r="H29" s="18"/>
      <c r="I29" s="226"/>
      <c r="J29" s="172">
        <v>8</v>
      </c>
      <c r="K29" s="173"/>
      <c r="L29" s="51"/>
      <c r="M29" s="218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"/>
      <c r="F30" s="17"/>
      <c r="G30" s="146"/>
      <c r="H30" s="18"/>
      <c r="I30" s="227"/>
      <c r="J30" s="172"/>
      <c r="K30" s="217"/>
      <c r="L30" s="51"/>
      <c r="M30" s="219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"/>
      <c r="F31" s="17"/>
      <c r="G31" s="146"/>
      <c r="H31" s="18"/>
      <c r="I31" s="44"/>
      <c r="J31" s="51"/>
      <c r="K31" s="20"/>
      <c r="L31" s="51"/>
      <c r="M31" s="218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"/>
      <c r="F32" s="17"/>
      <c r="G32" s="146"/>
      <c r="H32" s="18"/>
      <c r="I32" s="44"/>
      <c r="J32" s="51"/>
      <c r="K32" s="20"/>
      <c r="L32" s="51"/>
      <c r="M32" s="219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"/>
      <c r="F33" s="17"/>
      <c r="G33" s="146"/>
      <c r="H33" s="18"/>
      <c r="I33" s="44"/>
      <c r="J33" s="51"/>
      <c r="K33" s="20"/>
      <c r="L33" s="51"/>
      <c r="M33" s="218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"/>
      <c r="F34" s="17"/>
      <c r="G34" s="146"/>
      <c r="H34" s="18"/>
      <c r="I34" s="44"/>
      <c r="J34" s="51"/>
      <c r="K34" s="20"/>
      <c r="L34" s="51"/>
      <c r="M34" s="219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"/>
      <c r="F35" s="17"/>
      <c r="G35" s="146"/>
      <c r="H35" s="18"/>
      <c r="I35" s="44"/>
      <c r="J35" s="51"/>
      <c r="K35" s="20"/>
      <c r="L35" s="51"/>
      <c r="M35" s="218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"/>
      <c r="F36" s="17"/>
      <c r="G36" s="146"/>
      <c r="H36" s="18"/>
      <c r="I36" s="44"/>
      <c r="J36" s="51"/>
      <c r="K36" s="20"/>
      <c r="L36" s="51"/>
      <c r="M36" s="219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"/>
      <c r="F37" s="17"/>
      <c r="G37" s="146"/>
      <c r="H37" s="18"/>
      <c r="I37" s="44"/>
      <c r="J37" s="51"/>
      <c r="K37" s="20"/>
      <c r="L37" s="51"/>
      <c r="M37" s="218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"/>
      <c r="F38" s="17"/>
      <c r="G38" s="146"/>
      <c r="H38" s="18"/>
      <c r="I38" s="44"/>
      <c r="J38" s="51"/>
      <c r="K38" s="20"/>
      <c r="L38" s="51"/>
      <c r="M38" s="219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"/>
      <c r="F39" s="17"/>
      <c r="G39" s="146"/>
      <c r="H39" s="18"/>
      <c r="I39" s="44"/>
      <c r="J39" s="51"/>
      <c r="K39" s="20"/>
      <c r="L39" s="51"/>
      <c r="M39" s="218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"/>
      <c r="F40" s="17"/>
      <c r="G40" s="146"/>
      <c r="H40" s="18"/>
      <c r="I40" s="44"/>
      <c r="J40" s="51"/>
      <c r="K40" s="20"/>
      <c r="L40" s="51"/>
      <c r="M40" s="219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"/>
      <c r="F41" s="17"/>
      <c r="G41" s="146"/>
      <c r="H41" s="18"/>
      <c r="I41" s="44"/>
      <c r="J41" s="51"/>
      <c r="K41" s="20"/>
      <c r="L41" s="51"/>
      <c r="M41" s="218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"/>
      <c r="F42" s="17"/>
      <c r="G42" s="146"/>
      <c r="H42" s="18"/>
      <c r="I42" s="44"/>
      <c r="J42" s="51"/>
      <c r="K42" s="20"/>
      <c r="L42" s="51"/>
      <c r="M42" s="219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"/>
      <c r="F43" s="17"/>
      <c r="G43" s="146"/>
      <c r="H43" s="18"/>
      <c r="I43" s="44"/>
      <c r="J43" s="51"/>
      <c r="K43" s="20"/>
      <c r="L43" s="51"/>
      <c r="M43" s="218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"/>
      <c r="F44" s="17"/>
      <c r="G44" s="146"/>
      <c r="H44" s="18"/>
      <c r="I44" s="44"/>
      <c r="J44" s="51"/>
      <c r="K44" s="20"/>
      <c r="L44" s="51"/>
      <c r="M44" s="219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"/>
      <c r="F45" s="17"/>
      <c r="G45" s="146"/>
      <c r="H45" s="18"/>
      <c r="I45" s="44"/>
      <c r="J45" s="51"/>
      <c r="K45" s="20"/>
      <c r="L45" s="51"/>
      <c r="M45" s="218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"/>
      <c r="F46" s="17"/>
      <c r="G46" s="146"/>
      <c r="H46" s="18"/>
      <c r="I46" s="44"/>
      <c r="J46" s="51"/>
      <c r="K46" s="20"/>
      <c r="L46" s="51"/>
      <c r="M46" s="219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"/>
      <c r="F47" s="17"/>
      <c r="G47" s="146"/>
      <c r="H47" s="18"/>
      <c r="I47" s="44"/>
      <c r="J47" s="51"/>
      <c r="K47" s="20"/>
      <c r="L47" s="51"/>
      <c r="M47" s="218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"/>
      <c r="F48" s="17"/>
      <c r="G48" s="146"/>
      <c r="H48" s="18"/>
      <c r="I48" s="44"/>
      <c r="J48" s="51"/>
      <c r="K48" s="20"/>
      <c r="L48" s="51"/>
      <c r="M48" s="219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"/>
      <c r="F49" s="17"/>
      <c r="G49" s="146"/>
      <c r="H49" s="18"/>
      <c r="I49" s="44"/>
      <c r="J49" s="51"/>
      <c r="K49" s="20"/>
      <c r="L49" s="51"/>
      <c r="M49" s="218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"/>
      <c r="F50" s="17"/>
      <c r="G50" s="146"/>
      <c r="H50" s="18"/>
      <c r="I50" s="44"/>
      <c r="J50" s="51"/>
      <c r="K50" s="20"/>
      <c r="L50" s="51"/>
      <c r="M50" s="219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"/>
      <c r="F51" s="17"/>
      <c r="G51" s="146"/>
      <c r="H51" s="18"/>
      <c r="I51" s="44"/>
      <c r="J51" s="51"/>
      <c r="K51" s="20"/>
      <c r="L51" s="51"/>
      <c r="M51" s="218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"/>
      <c r="F52" s="17"/>
      <c r="G52" s="146"/>
      <c r="H52" s="18"/>
      <c r="I52" s="44"/>
      <c r="J52" s="51"/>
      <c r="K52" s="20"/>
      <c r="L52" s="51"/>
      <c r="M52" s="219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"/>
      <c r="F53" s="17"/>
      <c r="G53" s="146"/>
      <c r="H53" s="18"/>
      <c r="I53" s="44"/>
      <c r="J53" s="51"/>
      <c r="K53" s="20"/>
      <c r="L53" s="51"/>
      <c r="M53" s="218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0"/>
      <c r="F54" s="150"/>
      <c r="G54" s="151"/>
      <c r="H54" s="18"/>
      <c r="I54" s="44"/>
      <c r="J54" s="51"/>
      <c r="K54" s="20"/>
      <c r="L54" s="51"/>
      <c r="M54" s="219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99</v>
      </c>
      <c r="E65" s="90"/>
    </row>
    <row r="66" spans="2:5" hidden="1">
      <c r="B66" s="91">
        <v>202</v>
      </c>
      <c r="C66" s="88" t="s">
        <v>50</v>
      </c>
      <c r="D66" s="92" t="s">
        <v>100</v>
      </c>
      <c r="E66" s="93"/>
    </row>
    <row r="67" spans="2:5" hidden="1">
      <c r="B67" s="91">
        <v>203</v>
      </c>
      <c r="C67" s="88" t="s">
        <v>51</v>
      </c>
      <c r="D67" s="92" t="s">
        <v>101</v>
      </c>
      <c r="E67" s="93"/>
    </row>
    <row r="68" spans="2:5" hidden="1">
      <c r="B68" s="91">
        <v>204</v>
      </c>
      <c r="C68" s="88" t="s">
        <v>39</v>
      </c>
      <c r="D68" s="92" t="s">
        <v>102</v>
      </c>
      <c r="E68" s="93"/>
    </row>
    <row r="69" spans="2:5" hidden="1">
      <c r="B69" s="91">
        <v>205</v>
      </c>
      <c r="C69" s="88" t="s">
        <v>40</v>
      </c>
      <c r="D69" s="92" t="s">
        <v>103</v>
      </c>
      <c r="E69" s="93"/>
    </row>
    <row r="70" spans="2:5" hidden="1">
      <c r="B70" s="91">
        <v>206</v>
      </c>
      <c r="C70" s="88" t="s">
        <v>52</v>
      </c>
      <c r="D70" s="92" t="s">
        <v>104</v>
      </c>
      <c r="E70" s="93"/>
    </row>
    <row r="71" spans="2:5" hidden="1">
      <c r="B71" s="91">
        <v>207</v>
      </c>
      <c r="C71" s="88" t="s">
        <v>53</v>
      </c>
      <c r="D71" s="92" t="s">
        <v>105</v>
      </c>
      <c r="E71" s="93"/>
    </row>
    <row r="72" spans="2:5" hidden="1">
      <c r="B72" s="91">
        <v>208</v>
      </c>
      <c r="C72" s="88" t="s">
        <v>197</v>
      </c>
      <c r="D72" s="92" t="s">
        <v>106</v>
      </c>
      <c r="E72" s="93"/>
    </row>
    <row r="73" spans="2:5" hidden="1">
      <c r="B73" s="91">
        <v>209</v>
      </c>
      <c r="C73" s="88" t="s">
        <v>198</v>
      </c>
      <c r="D73" s="92" t="s">
        <v>107</v>
      </c>
      <c r="E73" s="93"/>
    </row>
    <row r="74" spans="2:5" hidden="1">
      <c r="B74" s="91">
        <v>210</v>
      </c>
      <c r="C74" s="88" t="s">
        <v>54</v>
      </c>
      <c r="D74" s="92" t="s">
        <v>108</v>
      </c>
      <c r="E74" s="93"/>
    </row>
    <row r="75" spans="2:5" hidden="1">
      <c r="B75" s="91">
        <v>211</v>
      </c>
      <c r="C75" s="88" t="s">
        <v>191</v>
      </c>
      <c r="D75" s="92" t="s">
        <v>109</v>
      </c>
      <c r="E75" s="93"/>
    </row>
    <row r="76" spans="2:5" hidden="1">
      <c r="B76" s="91">
        <v>212</v>
      </c>
      <c r="C76" s="88" t="s">
        <v>55</v>
      </c>
      <c r="D76" s="92" t="s">
        <v>110</v>
      </c>
      <c r="E76" s="93"/>
    </row>
    <row r="77" spans="2:5" hidden="1">
      <c r="B77" s="91">
        <v>213</v>
      </c>
      <c r="C77" s="88" t="s">
        <v>229</v>
      </c>
      <c r="D77" s="92" t="s">
        <v>230</v>
      </c>
      <c r="E77" s="93"/>
    </row>
    <row r="78" spans="2:5" hidden="1">
      <c r="B78" s="91">
        <v>214</v>
      </c>
      <c r="C78" s="88" t="s">
        <v>192</v>
      </c>
      <c r="D78" s="92" t="s">
        <v>111</v>
      </c>
      <c r="E78" s="93"/>
    </row>
    <row r="79" spans="2:5" hidden="1">
      <c r="B79" s="91">
        <v>217</v>
      </c>
      <c r="C79" s="88" t="s">
        <v>199</v>
      </c>
      <c r="D79" s="92" t="s">
        <v>112</v>
      </c>
      <c r="E79" s="93"/>
    </row>
    <row r="80" spans="2:5" hidden="1">
      <c r="B80" s="91">
        <v>218</v>
      </c>
      <c r="C80" s="88" t="s">
        <v>200</v>
      </c>
      <c r="D80" s="92" t="s">
        <v>113</v>
      </c>
      <c r="E80" s="93"/>
    </row>
    <row r="81" spans="2:5" hidden="1">
      <c r="B81" s="91">
        <v>219</v>
      </c>
      <c r="C81" s="88" t="s">
        <v>201</v>
      </c>
      <c r="D81" s="92" t="s">
        <v>114</v>
      </c>
      <c r="E81" s="93"/>
    </row>
    <row r="82" spans="2:5" hidden="1">
      <c r="B82" s="91">
        <v>220</v>
      </c>
      <c r="C82" s="88" t="s">
        <v>56</v>
      </c>
      <c r="D82" s="92" t="s">
        <v>115</v>
      </c>
      <c r="E82" s="93"/>
    </row>
    <row r="83" spans="2:5" hidden="1">
      <c r="B83" s="91">
        <v>221</v>
      </c>
      <c r="C83" s="88" t="s">
        <v>193</v>
      </c>
      <c r="D83" s="92" t="s">
        <v>116</v>
      </c>
      <c r="E83" s="93"/>
    </row>
    <row r="84" spans="2:5" hidden="1">
      <c r="B84" s="91">
        <v>222</v>
      </c>
      <c r="C84" s="88" t="s">
        <v>247</v>
      </c>
      <c r="D84" s="92" t="s">
        <v>250</v>
      </c>
      <c r="E84" s="93"/>
    </row>
    <row r="85" spans="2:5" hidden="1">
      <c r="B85" s="91">
        <v>223</v>
      </c>
      <c r="C85" s="88" t="s">
        <v>233</v>
      </c>
      <c r="D85" s="92" t="s">
        <v>117</v>
      </c>
      <c r="E85" s="93"/>
    </row>
    <row r="86" spans="2:5" hidden="1">
      <c r="B86" s="91">
        <v>224</v>
      </c>
      <c r="C86" s="88" t="s">
        <v>185</v>
      </c>
      <c r="D86" s="92" t="s">
        <v>186</v>
      </c>
      <c r="E86" s="93"/>
    </row>
    <row r="87" spans="2:5" hidden="1">
      <c r="B87" s="91">
        <v>225</v>
      </c>
      <c r="C87" s="88" t="s">
        <v>71</v>
      </c>
      <c r="D87" s="92" t="s">
        <v>118</v>
      </c>
      <c r="E87" s="93"/>
    </row>
    <row r="88" spans="2:5" hidden="1">
      <c r="B88" s="91">
        <v>226</v>
      </c>
      <c r="C88" s="88" t="s">
        <v>194</v>
      </c>
      <c r="D88" s="92" t="s">
        <v>119</v>
      </c>
      <c r="E88" s="93"/>
    </row>
    <row r="89" spans="2:5" hidden="1">
      <c r="B89" s="91">
        <v>227</v>
      </c>
      <c r="C89" s="88" t="s">
        <v>195</v>
      </c>
      <c r="D89" s="92" t="s">
        <v>120</v>
      </c>
      <c r="E89" s="93"/>
    </row>
    <row r="90" spans="2:5" hidden="1">
      <c r="B90" s="91">
        <v>228</v>
      </c>
      <c r="C90" s="88" t="s">
        <v>57</v>
      </c>
      <c r="D90" s="92" t="s">
        <v>121</v>
      </c>
      <c r="E90" s="93"/>
    </row>
    <row r="91" spans="2:5" hidden="1">
      <c r="B91" s="91">
        <v>229</v>
      </c>
      <c r="C91" s="88" t="s">
        <v>58</v>
      </c>
      <c r="D91" s="92" t="s">
        <v>122</v>
      </c>
      <c r="E91" s="93"/>
    </row>
    <row r="92" spans="2:5" hidden="1">
      <c r="B92" s="91">
        <v>230</v>
      </c>
      <c r="C92" s="88" t="s">
        <v>41</v>
      </c>
      <c r="D92" s="92" t="s">
        <v>123</v>
      </c>
      <c r="E92" s="93"/>
    </row>
    <row r="93" spans="2:5" hidden="1">
      <c r="B93" s="91">
        <v>236</v>
      </c>
      <c r="C93" s="88" t="s">
        <v>59</v>
      </c>
      <c r="D93" s="92" t="s">
        <v>124</v>
      </c>
      <c r="E93" s="93"/>
    </row>
    <row r="94" spans="2:5" hidden="1">
      <c r="B94" s="91">
        <v>237</v>
      </c>
      <c r="C94" s="88" t="s">
        <v>202</v>
      </c>
      <c r="D94" s="92" t="s">
        <v>125</v>
      </c>
      <c r="E94" s="93"/>
    </row>
    <row r="95" spans="2:5" hidden="1">
      <c r="B95" s="91">
        <v>238</v>
      </c>
      <c r="C95" s="88" t="s">
        <v>190</v>
      </c>
      <c r="D95" s="92" t="s">
        <v>189</v>
      </c>
      <c r="E95" s="93"/>
    </row>
    <row r="96" spans="2:5" hidden="1">
      <c r="B96" s="91">
        <v>239</v>
      </c>
      <c r="C96" s="88" t="s">
        <v>60</v>
      </c>
      <c r="D96" s="92" t="s">
        <v>126</v>
      </c>
      <c r="E96" s="93"/>
    </row>
    <row r="97" spans="2:5" hidden="1">
      <c r="B97" s="91">
        <v>240</v>
      </c>
      <c r="C97" s="88" t="s">
        <v>61</v>
      </c>
      <c r="D97" s="92" t="s">
        <v>127</v>
      </c>
      <c r="E97" s="93"/>
    </row>
    <row r="98" spans="2:5" hidden="1">
      <c r="B98" s="91">
        <v>241</v>
      </c>
      <c r="C98" s="88" t="s">
        <v>62</v>
      </c>
      <c r="D98" s="92" t="s">
        <v>128</v>
      </c>
      <c r="E98" s="93"/>
    </row>
    <row r="99" spans="2:5" hidden="1">
      <c r="B99" s="91">
        <v>242</v>
      </c>
      <c r="C99" s="88" t="s">
        <v>63</v>
      </c>
      <c r="D99" s="92" t="s">
        <v>129</v>
      </c>
      <c r="E99" s="93"/>
    </row>
    <row r="100" spans="2:5" hidden="1">
      <c r="B100" s="91">
        <v>243</v>
      </c>
      <c r="C100" s="88" t="s">
        <v>64</v>
      </c>
      <c r="D100" s="92" t="s">
        <v>130</v>
      </c>
      <c r="E100" s="93"/>
    </row>
    <row r="101" spans="2:5" hidden="1">
      <c r="B101" s="91">
        <v>244</v>
      </c>
      <c r="C101" s="88" t="s">
        <v>65</v>
      </c>
      <c r="D101" s="92" t="s">
        <v>131</v>
      </c>
      <c r="E101" s="93"/>
    </row>
    <row r="102" spans="2:5" hidden="1">
      <c r="B102" s="91">
        <v>245</v>
      </c>
      <c r="C102" s="88" t="s">
        <v>66</v>
      </c>
      <c r="D102" s="92" t="s">
        <v>132</v>
      </c>
      <c r="E102" s="93"/>
    </row>
    <row r="103" spans="2:5" hidden="1">
      <c r="B103" s="91">
        <v>246</v>
      </c>
      <c r="C103" s="88" t="s">
        <v>67</v>
      </c>
      <c r="D103" s="92" t="s">
        <v>133</v>
      </c>
      <c r="E103" s="93"/>
    </row>
    <row r="104" spans="2:5" hidden="1">
      <c r="B104" s="91">
        <v>247</v>
      </c>
      <c r="C104" s="88" t="s">
        <v>68</v>
      </c>
      <c r="D104" s="92" t="s">
        <v>134</v>
      </c>
      <c r="E104" s="93"/>
    </row>
    <row r="105" spans="2:5" hidden="1">
      <c r="B105" s="91">
        <v>248</v>
      </c>
      <c r="C105" s="88" t="s">
        <v>69</v>
      </c>
      <c r="D105" s="92" t="s">
        <v>135</v>
      </c>
      <c r="E105" s="93"/>
    </row>
    <row r="106" spans="2:5" hidden="1">
      <c r="B106" s="91">
        <v>249</v>
      </c>
      <c r="C106" s="88" t="s">
        <v>42</v>
      </c>
      <c r="D106" s="92" t="s">
        <v>136</v>
      </c>
      <c r="E106" s="93"/>
    </row>
    <row r="107" spans="2:5" hidden="1">
      <c r="B107" s="91">
        <v>250</v>
      </c>
      <c r="C107" s="88" t="s">
        <v>70</v>
      </c>
      <c r="D107" s="92" t="s">
        <v>137</v>
      </c>
      <c r="E107" s="93"/>
    </row>
    <row r="108" spans="2:5" hidden="1">
      <c r="B108" s="91">
        <v>251</v>
      </c>
      <c r="C108" s="88" t="s">
        <v>72</v>
      </c>
      <c r="D108" s="92" t="s">
        <v>138</v>
      </c>
      <c r="E108" s="93"/>
    </row>
    <row r="109" spans="2:5" hidden="1">
      <c r="B109" s="91">
        <v>252</v>
      </c>
      <c r="C109" s="88" t="s">
        <v>73</v>
      </c>
      <c r="D109" s="92" t="s">
        <v>139</v>
      </c>
      <c r="E109" s="93"/>
    </row>
    <row r="110" spans="2:5" hidden="1">
      <c r="B110" s="91">
        <v>253</v>
      </c>
      <c r="C110" s="88" t="s">
        <v>74</v>
      </c>
      <c r="D110" s="92" t="s">
        <v>140</v>
      </c>
      <c r="E110" s="93"/>
    </row>
    <row r="111" spans="2:5" hidden="1">
      <c r="B111" s="91">
        <v>254</v>
      </c>
      <c r="C111" s="88" t="s">
        <v>75</v>
      </c>
      <c r="D111" s="92" t="s">
        <v>141</v>
      </c>
      <c r="E111" s="93"/>
    </row>
    <row r="112" spans="2:5" hidden="1">
      <c r="B112" s="91">
        <v>255</v>
      </c>
      <c r="C112" s="88" t="s">
        <v>76</v>
      </c>
      <c r="D112" s="92" t="s">
        <v>142</v>
      </c>
      <c r="E112" s="93"/>
    </row>
    <row r="113" spans="2:5" hidden="1">
      <c r="B113" s="91">
        <v>256</v>
      </c>
      <c r="C113" s="88" t="s">
        <v>77</v>
      </c>
      <c r="D113" s="92" t="s">
        <v>143</v>
      </c>
      <c r="E113" s="93"/>
    </row>
    <row r="114" spans="2:5" hidden="1">
      <c r="B114" s="91">
        <v>257</v>
      </c>
      <c r="C114" s="88" t="s">
        <v>78</v>
      </c>
      <c r="D114" s="92" t="s">
        <v>144</v>
      </c>
      <c r="E114" s="93"/>
    </row>
    <row r="115" spans="2:5" hidden="1">
      <c r="B115" s="91">
        <v>258</v>
      </c>
      <c r="C115" s="88" t="s">
        <v>79</v>
      </c>
      <c r="D115" s="92" t="s">
        <v>145</v>
      </c>
      <c r="E115" s="93"/>
    </row>
    <row r="116" spans="2:5" hidden="1">
      <c r="B116" s="91">
        <v>259</v>
      </c>
      <c r="C116" s="88" t="s">
        <v>231</v>
      </c>
      <c r="D116" s="92" t="s">
        <v>232</v>
      </c>
      <c r="E116" s="93"/>
    </row>
    <row r="117" spans="2:5" hidden="1">
      <c r="B117" s="91">
        <v>260</v>
      </c>
      <c r="C117" s="88" t="s">
        <v>43</v>
      </c>
      <c r="D117" s="92" t="s">
        <v>146</v>
      </c>
      <c r="E117" s="93"/>
    </row>
    <row r="118" spans="2:5" hidden="1">
      <c r="B118" s="91">
        <v>261</v>
      </c>
      <c r="C118" s="88" t="s">
        <v>44</v>
      </c>
      <c r="D118" s="92" t="s">
        <v>147</v>
      </c>
      <c r="E118" s="93"/>
    </row>
    <row r="119" spans="2:5" hidden="1">
      <c r="B119" s="91">
        <v>262</v>
      </c>
      <c r="C119" s="88" t="s">
        <v>80</v>
      </c>
      <c r="D119" s="92" t="s">
        <v>148</v>
      </c>
      <c r="E119" s="93"/>
    </row>
    <row r="120" spans="2:5" hidden="1">
      <c r="B120" s="91">
        <v>263</v>
      </c>
      <c r="C120" s="88" t="s">
        <v>81</v>
      </c>
      <c r="D120" s="92" t="s">
        <v>149</v>
      </c>
      <c r="E120" s="93"/>
    </row>
    <row r="121" spans="2:5" hidden="1">
      <c r="B121" s="91">
        <v>264</v>
      </c>
      <c r="C121" s="88" t="s">
        <v>45</v>
      </c>
      <c r="D121" s="92" t="s">
        <v>150</v>
      </c>
      <c r="E121" s="93"/>
    </row>
    <row r="122" spans="2:5" hidden="1">
      <c r="B122" s="91">
        <v>265</v>
      </c>
      <c r="C122" s="88" t="s">
        <v>187</v>
      </c>
      <c r="D122" s="92" t="s">
        <v>188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151</v>
      </c>
      <c r="E124" s="93"/>
    </row>
    <row r="125" spans="2:5" hidden="1">
      <c r="B125" s="91">
        <v>268</v>
      </c>
      <c r="C125" s="88" t="s">
        <v>82</v>
      </c>
      <c r="D125" s="92" t="s">
        <v>152</v>
      </c>
      <c r="E125" s="93"/>
    </row>
    <row r="126" spans="2:5" hidden="1">
      <c r="B126" s="91">
        <v>269</v>
      </c>
      <c r="C126" s="88" t="s">
        <v>83</v>
      </c>
      <c r="D126" s="92" t="s">
        <v>153</v>
      </c>
      <c r="E126" s="93"/>
    </row>
    <row r="127" spans="2:5" hidden="1">
      <c r="B127" s="91">
        <v>270</v>
      </c>
      <c r="C127" s="88" t="s">
        <v>84</v>
      </c>
      <c r="D127" s="92" t="s">
        <v>154</v>
      </c>
      <c r="E127" s="93"/>
    </row>
    <row r="128" spans="2:5" hidden="1">
      <c r="B128" s="91">
        <v>271</v>
      </c>
      <c r="C128" s="88" t="s">
        <v>47</v>
      </c>
      <c r="D128" s="92" t="s">
        <v>155</v>
      </c>
      <c r="E128" s="93"/>
    </row>
    <row r="129" spans="2:5" hidden="1">
      <c r="B129" s="91">
        <v>272</v>
      </c>
      <c r="C129" s="88" t="s">
        <v>85</v>
      </c>
      <c r="D129" s="92" t="s">
        <v>156</v>
      </c>
      <c r="E129" s="93"/>
    </row>
    <row r="130" spans="2:5" hidden="1">
      <c r="B130" s="91">
        <v>273</v>
      </c>
      <c r="C130" s="88" t="s">
        <v>86</v>
      </c>
      <c r="D130" s="92" t="s">
        <v>157</v>
      </c>
      <c r="E130" s="93"/>
    </row>
    <row r="131" spans="2:5" hidden="1">
      <c r="B131" s="91">
        <v>274</v>
      </c>
      <c r="C131" s="88" t="s">
        <v>87</v>
      </c>
      <c r="D131" s="92" t="s">
        <v>158</v>
      </c>
      <c r="E131" s="93"/>
    </row>
    <row r="132" spans="2:5" hidden="1">
      <c r="B132" s="91">
        <v>275</v>
      </c>
      <c r="C132" s="88" t="s">
        <v>88</v>
      </c>
      <c r="D132" s="92" t="s">
        <v>159</v>
      </c>
      <c r="E132" s="93"/>
    </row>
    <row r="133" spans="2:5" hidden="1">
      <c r="B133" s="91">
        <v>276</v>
      </c>
      <c r="C133" s="88" t="s">
        <v>89</v>
      </c>
      <c r="D133" s="92" t="s">
        <v>160</v>
      </c>
      <c r="E133" s="93"/>
    </row>
    <row r="134" spans="2:5" hidden="1">
      <c r="B134" s="91">
        <v>277</v>
      </c>
      <c r="C134" s="88" t="s">
        <v>90</v>
      </c>
      <c r="D134" s="92" t="s">
        <v>161</v>
      </c>
      <c r="E134" s="93"/>
    </row>
    <row r="135" spans="2:5" hidden="1">
      <c r="B135" s="91">
        <v>278</v>
      </c>
      <c r="C135" s="88" t="s">
        <v>91</v>
      </c>
      <c r="D135" s="92" t="s">
        <v>162</v>
      </c>
      <c r="E135" s="93"/>
    </row>
    <row r="136" spans="2:5" hidden="1">
      <c r="B136" s="91">
        <v>279</v>
      </c>
      <c r="C136" s="88" t="s">
        <v>92</v>
      </c>
      <c r="D136" s="92" t="s">
        <v>163</v>
      </c>
      <c r="E136" s="93"/>
    </row>
    <row r="137" spans="2:5" hidden="1">
      <c r="B137" s="91">
        <v>280</v>
      </c>
      <c r="C137" s="88" t="s">
        <v>196</v>
      </c>
      <c r="D137" s="92" t="s">
        <v>164</v>
      </c>
      <c r="E137" s="93"/>
    </row>
    <row r="138" spans="2:5" hidden="1">
      <c r="B138" s="91">
        <v>281</v>
      </c>
      <c r="C138" s="88" t="s">
        <v>93</v>
      </c>
      <c r="D138" s="92" t="s">
        <v>165</v>
      </c>
      <c r="E138" s="93"/>
    </row>
    <row r="139" spans="2:5" hidden="1">
      <c r="B139" s="91">
        <v>282</v>
      </c>
      <c r="C139" s="88" t="s">
        <v>94</v>
      </c>
      <c r="D139" s="92" t="s">
        <v>166</v>
      </c>
      <c r="E139" s="93"/>
    </row>
    <row r="140" spans="2:5" hidden="1">
      <c r="B140" s="91">
        <v>283</v>
      </c>
      <c r="C140" s="88" t="s">
        <v>95</v>
      </c>
      <c r="D140" s="92" t="s">
        <v>167</v>
      </c>
      <c r="E140" s="93"/>
    </row>
    <row r="141" spans="2:5" hidden="1">
      <c r="B141" s="91">
        <v>284</v>
      </c>
      <c r="C141" s="88" t="s">
        <v>96</v>
      </c>
      <c r="D141" s="92" t="s">
        <v>168</v>
      </c>
      <c r="E141" s="93"/>
    </row>
    <row r="142" spans="2:5" hidden="1">
      <c r="B142" s="91">
        <v>285</v>
      </c>
      <c r="C142" s="88" t="s">
        <v>97</v>
      </c>
      <c r="D142" s="92" t="s">
        <v>169</v>
      </c>
      <c r="E142" s="93"/>
    </row>
    <row r="143" spans="2:5" ht="14.25" hidden="1" thickBot="1">
      <c r="B143" s="94">
        <v>286</v>
      </c>
      <c r="C143" s="95" t="s">
        <v>98</v>
      </c>
      <c r="D143" s="92" t="s">
        <v>170</v>
      </c>
      <c r="E143" s="93"/>
    </row>
    <row r="144" spans="2:5" hidden="1">
      <c r="B144" s="91">
        <v>287</v>
      </c>
      <c r="C144" s="96" t="s">
        <v>248</v>
      </c>
      <c r="D144" s="92" t="s">
        <v>249</v>
      </c>
      <c r="E144" s="93"/>
    </row>
    <row r="145" spans="2:5" hidden="1">
      <c r="B145" s="87">
        <v>288</v>
      </c>
      <c r="C145" s="97" t="s">
        <v>48</v>
      </c>
      <c r="D145" s="98" t="s">
        <v>171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I19:I20"/>
    <mergeCell ref="I21:I22"/>
    <mergeCell ref="I23:I24"/>
    <mergeCell ref="I25:I26"/>
    <mergeCell ref="I27:I28"/>
    <mergeCell ref="J23:J24"/>
    <mergeCell ref="K23:K24"/>
    <mergeCell ref="J25:J26"/>
    <mergeCell ref="K25:K26"/>
    <mergeCell ref="I29:I30"/>
    <mergeCell ref="H15:H16"/>
    <mergeCell ref="I15:I16"/>
    <mergeCell ref="I17:I18"/>
    <mergeCell ref="M15:M16"/>
    <mergeCell ref="M17:M18"/>
    <mergeCell ref="M27:M28"/>
    <mergeCell ref="M29:M30"/>
    <mergeCell ref="M31:M32"/>
    <mergeCell ref="M33:M34"/>
    <mergeCell ref="M19:M20"/>
    <mergeCell ref="M21:M22"/>
    <mergeCell ref="M23:M24"/>
    <mergeCell ref="M25:M26"/>
    <mergeCell ref="M49:M50"/>
    <mergeCell ref="M35:M36"/>
    <mergeCell ref="M37:M38"/>
    <mergeCell ref="M39:M40"/>
    <mergeCell ref="M41:M42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32" t="s">
        <v>172</v>
      </c>
      <c r="B1" s="233"/>
      <c r="C1" s="179" t="s">
        <v>178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ht="25.5" customHeight="1">
      <c r="A2" s="234"/>
      <c r="B2" s="235"/>
      <c r="C2" s="180" t="s">
        <v>176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30" t="s">
        <v>177</v>
      </c>
      <c r="B4" s="231"/>
      <c r="C4" s="18"/>
      <c r="D4" s="18"/>
      <c r="E4" s="18"/>
      <c r="F4" s="18"/>
      <c r="G4" s="18"/>
      <c r="H4" s="18"/>
      <c r="I4" s="18"/>
      <c r="J4" s="18"/>
      <c r="K4" s="19"/>
      <c r="L4" s="154" t="s">
        <v>184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09"/>
      <c r="C5" s="210"/>
      <c r="D5" s="18" t="s">
        <v>19</v>
      </c>
      <c r="E5" s="18"/>
      <c r="F5" s="18"/>
      <c r="G5" s="18"/>
      <c r="H5" s="18"/>
      <c r="I5" s="18"/>
      <c r="J5" s="18"/>
      <c r="K5" s="19"/>
      <c r="L5" s="211"/>
      <c r="M5" s="212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</row>
    <row r="7" spans="1:19" ht="22.5" customHeight="1" thickTop="1">
      <c r="A7" s="153" t="s">
        <v>11</v>
      </c>
      <c r="B7" s="57"/>
      <c r="C7" s="58"/>
      <c r="D7" s="229"/>
      <c r="E7" s="229"/>
      <c r="F7" s="229"/>
      <c r="G7" s="229"/>
      <c r="H7" s="242"/>
      <c r="I7" s="236" t="s">
        <v>180</v>
      </c>
      <c r="J7" s="237"/>
      <c r="K7" s="237"/>
      <c r="L7" s="237"/>
      <c r="M7" s="237"/>
      <c r="N7" s="237"/>
      <c r="O7" s="237"/>
      <c r="P7" s="237"/>
      <c r="Q7" s="237"/>
      <c r="R7" s="238"/>
      <c r="S7" s="18"/>
    </row>
    <row r="8" spans="1:19" ht="22.5" customHeight="1">
      <c r="A8" s="153" t="s">
        <v>12</v>
      </c>
      <c r="B8" s="59"/>
      <c r="C8" s="60"/>
      <c r="D8" s="229"/>
      <c r="E8" s="229"/>
      <c r="F8" s="229"/>
      <c r="G8" s="229"/>
      <c r="H8" s="242"/>
      <c r="I8" s="239"/>
      <c r="J8" s="240"/>
      <c r="K8" s="240"/>
      <c r="L8" s="240"/>
      <c r="M8" s="240"/>
      <c r="N8" s="240"/>
      <c r="O8" s="240"/>
      <c r="P8" s="240"/>
      <c r="Q8" s="240"/>
      <c r="R8" s="241"/>
      <c r="S8" s="18"/>
    </row>
    <row r="9" spans="1:19" ht="22.5" customHeight="1" thickBot="1">
      <c r="A9" s="153" t="s">
        <v>13</v>
      </c>
      <c r="B9" s="61"/>
      <c r="C9" s="62"/>
      <c r="D9" s="229"/>
      <c r="E9" s="229"/>
      <c r="F9" s="229"/>
      <c r="G9" s="229"/>
      <c r="H9" s="242"/>
      <c r="I9" s="204" t="s">
        <v>181</v>
      </c>
      <c r="J9" s="205"/>
      <c r="K9" s="205"/>
      <c r="L9" s="205"/>
      <c r="M9" s="205"/>
      <c r="N9" s="205"/>
      <c r="O9" s="205"/>
      <c r="P9" s="205"/>
      <c r="Q9" s="205"/>
      <c r="R9" s="206"/>
      <c r="S9" s="18"/>
    </row>
    <row r="10" spans="1:19" ht="18" customHeight="1" thickTop="1">
      <c r="A10" s="18"/>
      <c r="B10" s="18"/>
      <c r="C10" s="18"/>
      <c r="D10" s="229"/>
      <c r="E10" s="229"/>
      <c r="F10" s="229"/>
      <c r="G10" s="229"/>
      <c r="H10" s="242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3" t="s">
        <v>30</v>
      </c>
      <c r="J11" s="214"/>
      <c r="K11" s="214"/>
      <c r="L11" s="214"/>
      <c r="M11" s="214"/>
      <c r="N11" s="215" t="s">
        <v>31</v>
      </c>
      <c r="O11" s="215"/>
      <c r="P11" s="215"/>
      <c r="Q11" s="215"/>
      <c r="R11" s="216"/>
      <c r="S11" s="18"/>
    </row>
    <row r="12" spans="1:19" ht="18" customHeight="1">
      <c r="A12" s="245" t="s">
        <v>179</v>
      </c>
      <c r="B12" s="246"/>
      <c r="C12" s="246"/>
      <c r="D12" s="246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47"/>
      <c r="B13" s="248"/>
      <c r="C13" s="248"/>
      <c r="D13" s="248"/>
      <c r="E13" s="124"/>
      <c r="F13" s="124"/>
      <c r="G13" s="125"/>
      <c r="H13" s="18"/>
      <c r="I13" s="249" t="s">
        <v>35</v>
      </c>
      <c r="J13" s="250"/>
      <c r="K13" s="250"/>
      <c r="L13" s="251"/>
      <c r="M13" s="249" t="s">
        <v>173</v>
      </c>
      <c r="N13" s="250"/>
      <c r="O13" s="251"/>
      <c r="P13" s="258" t="s">
        <v>38</v>
      </c>
      <c r="Q13" s="259"/>
      <c r="R13" s="260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2"/>
      <c r="J14" s="253"/>
      <c r="K14" s="254"/>
      <c r="L14" s="255"/>
      <c r="M14" s="252"/>
      <c r="N14" s="254"/>
      <c r="O14" s="255"/>
      <c r="P14" s="261"/>
      <c r="Q14" s="262"/>
      <c r="R14" s="263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15"/>
      <c r="F15" s="115"/>
      <c r="G15" s="116"/>
      <c r="H15" s="223"/>
      <c r="I15" s="225" t="s">
        <v>34</v>
      </c>
      <c r="J15" s="222">
        <v>1</v>
      </c>
      <c r="K15" s="256"/>
      <c r="L15" s="51"/>
      <c r="M15" s="219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65"/>
      <c r="F16" s="65"/>
      <c r="G16" s="118"/>
      <c r="H16" s="223"/>
      <c r="I16" s="243"/>
      <c r="J16" s="172"/>
      <c r="K16" s="256"/>
      <c r="L16" s="51"/>
      <c r="M16" s="244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65"/>
      <c r="F17" s="65"/>
      <c r="G17" s="118"/>
      <c r="H17" s="18"/>
      <c r="I17" s="257"/>
      <c r="J17" s="172">
        <v>2</v>
      </c>
      <c r="K17" s="256"/>
      <c r="L17" s="51"/>
      <c r="M17" s="244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65"/>
      <c r="F18" s="65"/>
      <c r="G18" s="118"/>
      <c r="H18" s="18"/>
      <c r="I18" s="257"/>
      <c r="J18" s="172"/>
      <c r="K18" s="256"/>
      <c r="L18" s="51"/>
      <c r="M18" s="244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65"/>
      <c r="F19" s="65"/>
      <c r="G19" s="118"/>
      <c r="H19" s="18"/>
      <c r="I19" s="257"/>
      <c r="J19" s="172">
        <v>3</v>
      </c>
      <c r="K19" s="256"/>
      <c r="L19" s="51"/>
      <c r="M19" s="244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65"/>
      <c r="F20" s="65"/>
      <c r="G20" s="118"/>
      <c r="H20" s="18"/>
      <c r="I20" s="257"/>
      <c r="J20" s="172"/>
      <c r="K20" s="256"/>
      <c r="L20" s="51"/>
      <c r="M20" s="244"/>
      <c r="N20" s="106"/>
      <c r="O20" s="51"/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65"/>
      <c r="F21" s="65"/>
      <c r="G21" s="118"/>
      <c r="H21" s="18"/>
      <c r="I21" s="257"/>
      <c r="J21" s="172">
        <v>4</v>
      </c>
      <c r="K21" s="256"/>
      <c r="L21" s="51"/>
      <c r="M21" s="244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65"/>
      <c r="F22" s="65"/>
      <c r="G22" s="118"/>
      <c r="H22" s="18"/>
      <c r="I22" s="257"/>
      <c r="J22" s="172"/>
      <c r="K22" s="256"/>
      <c r="L22" s="51"/>
      <c r="M22" s="244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65"/>
      <c r="F23" s="65"/>
      <c r="G23" s="118"/>
      <c r="H23" s="18"/>
      <c r="I23" s="257"/>
      <c r="J23" s="172">
        <v>5</v>
      </c>
      <c r="K23" s="256"/>
      <c r="L23" s="51"/>
      <c r="M23" s="244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65"/>
      <c r="F24" s="65"/>
      <c r="G24" s="118"/>
      <c r="H24" s="18"/>
      <c r="I24" s="257"/>
      <c r="J24" s="172"/>
      <c r="K24" s="256"/>
      <c r="L24" s="51"/>
      <c r="M24" s="244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65"/>
      <c r="F25" s="65"/>
      <c r="G25" s="118"/>
      <c r="H25" s="18"/>
      <c r="I25" s="257"/>
      <c r="J25" s="172">
        <v>6</v>
      </c>
      <c r="K25" s="256"/>
      <c r="L25" s="51"/>
      <c r="M25" s="244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65"/>
      <c r="F26" s="65"/>
      <c r="G26" s="118"/>
      <c r="H26" s="18"/>
      <c r="I26" s="257"/>
      <c r="J26" s="172"/>
      <c r="K26" s="256"/>
      <c r="L26" s="51"/>
      <c r="M26" s="244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65"/>
      <c r="F27" s="65"/>
      <c r="G27" s="118"/>
      <c r="H27" s="18"/>
      <c r="I27" s="257"/>
      <c r="J27" s="172">
        <v>7</v>
      </c>
      <c r="K27" s="256"/>
      <c r="L27" s="51"/>
      <c r="M27" s="244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65"/>
      <c r="F28" s="65"/>
      <c r="G28" s="118"/>
      <c r="H28" s="18"/>
      <c r="I28" s="257"/>
      <c r="J28" s="172"/>
      <c r="K28" s="256"/>
      <c r="L28" s="51"/>
      <c r="M28" s="244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65"/>
      <c r="F29" s="65"/>
      <c r="G29" s="118"/>
      <c r="H29" s="18"/>
      <c r="I29" s="257"/>
      <c r="J29" s="172">
        <v>8</v>
      </c>
      <c r="K29" s="256"/>
      <c r="L29" s="51"/>
      <c r="M29" s="244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65"/>
      <c r="F30" s="65"/>
      <c r="G30" s="118"/>
      <c r="H30" s="18"/>
      <c r="I30" s="257"/>
      <c r="J30" s="172"/>
      <c r="K30" s="256"/>
      <c r="L30" s="51"/>
      <c r="M30" s="244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65"/>
      <c r="F31" s="65"/>
      <c r="G31" s="118"/>
      <c r="H31" s="18"/>
      <c r="I31" s="44"/>
      <c r="J31" s="51"/>
      <c r="K31" s="20"/>
      <c r="L31" s="51"/>
      <c r="M31" s="244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65"/>
      <c r="F32" s="65"/>
      <c r="G32" s="118"/>
      <c r="H32" s="18"/>
      <c r="I32" s="44"/>
      <c r="J32" s="51"/>
      <c r="K32" s="20"/>
      <c r="L32" s="51"/>
      <c r="M32" s="244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65"/>
      <c r="F33" s="65"/>
      <c r="G33" s="118"/>
      <c r="H33" s="18"/>
      <c r="I33" s="44"/>
      <c r="J33" s="51"/>
      <c r="K33" s="20"/>
      <c r="L33" s="51"/>
      <c r="M33" s="244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65"/>
      <c r="F34" s="65"/>
      <c r="G34" s="118"/>
      <c r="H34" s="18"/>
      <c r="I34" s="44"/>
      <c r="J34" s="51"/>
      <c r="K34" s="20"/>
      <c r="L34" s="51"/>
      <c r="M34" s="244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65"/>
      <c r="F35" s="65"/>
      <c r="G35" s="118"/>
      <c r="H35" s="18"/>
      <c r="I35" s="44"/>
      <c r="J35" s="51"/>
      <c r="K35" s="20"/>
      <c r="L35" s="51"/>
      <c r="M35" s="244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65"/>
      <c r="F36" s="65"/>
      <c r="G36" s="118"/>
      <c r="H36" s="18"/>
      <c r="I36" s="44"/>
      <c r="J36" s="51"/>
      <c r="K36" s="20"/>
      <c r="L36" s="51"/>
      <c r="M36" s="244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65"/>
      <c r="F37" s="65"/>
      <c r="G37" s="118"/>
      <c r="H37" s="18"/>
      <c r="I37" s="44"/>
      <c r="J37" s="51"/>
      <c r="K37" s="20"/>
      <c r="L37" s="51"/>
      <c r="M37" s="244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65"/>
      <c r="F38" s="65"/>
      <c r="G38" s="118"/>
      <c r="H38" s="18"/>
      <c r="I38" s="44"/>
      <c r="J38" s="51"/>
      <c r="K38" s="20"/>
      <c r="L38" s="51"/>
      <c r="M38" s="244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65"/>
      <c r="F39" s="65"/>
      <c r="G39" s="118"/>
      <c r="H39" s="18"/>
      <c r="I39" s="44"/>
      <c r="J39" s="51"/>
      <c r="K39" s="20"/>
      <c r="L39" s="51"/>
      <c r="M39" s="244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65"/>
      <c r="F40" s="65"/>
      <c r="G40" s="118"/>
      <c r="H40" s="18"/>
      <c r="I40" s="44"/>
      <c r="J40" s="51"/>
      <c r="K40" s="20"/>
      <c r="L40" s="51"/>
      <c r="M40" s="244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65"/>
      <c r="F41" s="65"/>
      <c r="G41" s="118"/>
      <c r="H41" s="18"/>
      <c r="I41" s="44"/>
      <c r="J41" s="51"/>
      <c r="K41" s="20"/>
      <c r="L41" s="51"/>
      <c r="M41" s="244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65"/>
      <c r="F42" s="65"/>
      <c r="G42" s="118"/>
      <c r="H42" s="18"/>
      <c r="I42" s="44"/>
      <c r="J42" s="51"/>
      <c r="K42" s="20"/>
      <c r="L42" s="51"/>
      <c r="M42" s="244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65"/>
      <c r="F43" s="65"/>
      <c r="G43" s="118"/>
      <c r="H43" s="18"/>
      <c r="I43" s="44"/>
      <c r="J43" s="51"/>
      <c r="K43" s="20"/>
      <c r="L43" s="51"/>
      <c r="M43" s="244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65"/>
      <c r="F44" s="65"/>
      <c r="G44" s="118"/>
      <c r="H44" s="18"/>
      <c r="I44" s="44"/>
      <c r="J44" s="51"/>
      <c r="K44" s="20"/>
      <c r="L44" s="51"/>
      <c r="M44" s="244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65"/>
      <c r="F45" s="65"/>
      <c r="G45" s="118"/>
      <c r="H45" s="18"/>
      <c r="I45" s="44"/>
      <c r="J45" s="51"/>
      <c r="K45" s="20"/>
      <c r="L45" s="51"/>
      <c r="M45" s="244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65"/>
      <c r="F46" s="65"/>
      <c r="G46" s="118"/>
      <c r="H46" s="18"/>
      <c r="I46" s="44"/>
      <c r="J46" s="51"/>
      <c r="K46" s="20"/>
      <c r="L46" s="51"/>
      <c r="M46" s="244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65"/>
      <c r="F47" s="65"/>
      <c r="G47" s="118"/>
      <c r="H47" s="18"/>
      <c r="I47" s="44"/>
      <c r="J47" s="51"/>
      <c r="K47" s="20"/>
      <c r="L47" s="51"/>
      <c r="M47" s="244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65"/>
      <c r="F48" s="65"/>
      <c r="G48" s="118"/>
      <c r="H48" s="18"/>
      <c r="I48" s="44"/>
      <c r="J48" s="51"/>
      <c r="K48" s="20"/>
      <c r="L48" s="51"/>
      <c r="M48" s="244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65"/>
      <c r="F49" s="65"/>
      <c r="G49" s="118"/>
      <c r="H49" s="18"/>
      <c r="I49" s="44"/>
      <c r="J49" s="51"/>
      <c r="K49" s="20"/>
      <c r="L49" s="51"/>
      <c r="M49" s="244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65"/>
      <c r="F50" s="65"/>
      <c r="G50" s="118"/>
      <c r="H50" s="18"/>
      <c r="I50" s="44"/>
      <c r="J50" s="51"/>
      <c r="K50" s="20"/>
      <c r="L50" s="51"/>
      <c r="M50" s="244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65"/>
      <c r="F51" s="65"/>
      <c r="G51" s="118"/>
      <c r="H51" s="18"/>
      <c r="I51" s="44"/>
      <c r="J51" s="51"/>
      <c r="K51" s="20"/>
      <c r="L51" s="51"/>
      <c r="M51" s="244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65"/>
      <c r="F52" s="65"/>
      <c r="G52" s="118"/>
      <c r="H52" s="18"/>
      <c r="I52" s="44"/>
      <c r="J52" s="51"/>
      <c r="K52" s="20"/>
      <c r="L52" s="51"/>
      <c r="M52" s="244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65"/>
      <c r="F53" s="65"/>
      <c r="G53" s="118"/>
      <c r="H53" s="18"/>
      <c r="I53" s="44"/>
      <c r="J53" s="51"/>
      <c r="K53" s="20"/>
      <c r="L53" s="51"/>
      <c r="M53" s="244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22"/>
      <c r="F54" s="122"/>
      <c r="G54" s="123"/>
      <c r="H54" s="18"/>
      <c r="I54" s="44"/>
      <c r="J54" s="51"/>
      <c r="K54" s="20"/>
      <c r="L54" s="51"/>
      <c r="M54" s="244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I29:I30"/>
    <mergeCell ref="I17:I18"/>
    <mergeCell ref="I19:I20"/>
    <mergeCell ref="I21:I22"/>
    <mergeCell ref="I23:I24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J29:J30"/>
    <mergeCell ref="K29:K30"/>
    <mergeCell ref="J23:J24"/>
    <mergeCell ref="K23:K24"/>
    <mergeCell ref="J25:J26"/>
    <mergeCell ref="K25:K26"/>
    <mergeCell ref="J27:J28"/>
    <mergeCell ref="K27:K28"/>
    <mergeCell ref="M45:M46"/>
    <mergeCell ref="M47:M48"/>
    <mergeCell ref="M49:M50"/>
    <mergeCell ref="M51:M52"/>
    <mergeCell ref="M53:M54"/>
    <mergeCell ref="M35:M36"/>
    <mergeCell ref="M37:M38"/>
    <mergeCell ref="M39:M40"/>
    <mergeCell ref="M41:M42"/>
    <mergeCell ref="M43:M44"/>
    <mergeCell ref="M29:M30"/>
    <mergeCell ref="M31:M32"/>
    <mergeCell ref="M33:M34"/>
    <mergeCell ref="M19:M20"/>
    <mergeCell ref="M21:M22"/>
    <mergeCell ref="M23:M24"/>
    <mergeCell ref="M25:M26"/>
    <mergeCell ref="M27:M28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D6:H6"/>
    <mergeCell ref="I6:S6"/>
    <mergeCell ref="A4:B4"/>
    <mergeCell ref="A1:B2"/>
    <mergeCell ref="C1:S1"/>
    <mergeCell ref="C2:S2"/>
    <mergeCell ref="B5:C5"/>
    <mergeCell ref="L5:M5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4" t="s">
        <v>243</v>
      </c>
      <c r="B1" s="294"/>
      <c r="C1" s="294"/>
      <c r="D1" s="294"/>
      <c r="E1" s="294"/>
      <c r="F1" s="294"/>
      <c r="G1" s="294"/>
      <c r="H1" s="294"/>
      <c r="I1" s="294"/>
      <c r="J1" s="2"/>
      <c r="K1" s="2"/>
      <c r="L1" s="2"/>
      <c r="M1" s="2"/>
      <c r="N1" s="2"/>
      <c r="O1" s="277">
        <f>入力男子!L5</f>
        <v>0</v>
      </c>
      <c r="P1" s="25"/>
      <c r="Q1" s="287">
        <f>入力男子!B5</f>
        <v>0</v>
      </c>
      <c r="R1" s="287"/>
      <c r="S1" s="287"/>
      <c r="T1" s="287"/>
      <c r="U1" s="287"/>
      <c r="X1" s="2"/>
      <c r="Y1" s="2"/>
      <c r="Z1" s="277">
        <f>入力男子!L5</f>
        <v>0</v>
      </c>
      <c r="AA1" s="43"/>
      <c r="AB1" s="287">
        <f>入力男子!B5</f>
        <v>0</v>
      </c>
      <c r="AC1" s="287"/>
      <c r="AD1" s="287"/>
      <c r="AE1" s="287"/>
      <c r="AF1" s="287"/>
    </row>
    <row r="2" spans="1:32" s="3" customFormat="1" ht="15.75" customHeight="1">
      <c r="A2" s="4"/>
      <c r="K2" s="82"/>
      <c r="L2" s="83"/>
      <c r="M2" s="83"/>
      <c r="O2" s="277"/>
      <c r="P2" s="25"/>
      <c r="Q2" s="287"/>
      <c r="R2" s="287"/>
      <c r="S2" s="287"/>
      <c r="T2" s="287"/>
      <c r="U2" s="287"/>
      <c r="Y2" s="84"/>
      <c r="Z2" s="277"/>
      <c r="AB2" s="287"/>
      <c r="AC2" s="287"/>
      <c r="AD2" s="287"/>
      <c r="AE2" s="287"/>
      <c r="AF2" s="287"/>
    </row>
    <row r="3" spans="1:32" s="3" customFormat="1" ht="15.75" customHeight="1">
      <c r="A3" s="286" t="s">
        <v>9</v>
      </c>
      <c r="B3" s="286"/>
      <c r="C3" s="286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6" t="s">
        <v>17</v>
      </c>
      <c r="B6" s="268">
        <f>入力男子!B9</f>
        <v>0</v>
      </c>
      <c r="C6" s="270">
        <f>入力男子!C9</f>
        <v>0</v>
      </c>
      <c r="D6" s="288"/>
      <c r="E6" s="289"/>
      <c r="F6" s="289"/>
      <c r="G6" s="290"/>
      <c r="I6" s="24"/>
      <c r="J6" s="266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64" t="e">
        <f>VLOOKUP($O$1,学校,3,FALSE)</f>
        <v>#N/A</v>
      </c>
      <c r="S6" s="11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66"/>
      <c r="B7" s="269"/>
      <c r="C7" s="271"/>
      <c r="D7" s="291"/>
      <c r="E7" s="292"/>
      <c r="F7" s="292"/>
      <c r="G7" s="293"/>
      <c r="I7" s="24"/>
      <c r="J7" s="266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65"/>
      <c r="S7" s="9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67" t="s">
        <v>6</v>
      </c>
      <c r="B8" s="268" t="e">
        <f>VLOOKUP(入力男子!K15,男子,2,FALSE)</f>
        <v>#N/A</v>
      </c>
      <c r="C8" s="270" t="e">
        <f>VLOOKUP(入力男子!K15,男子,3,FALSE)</f>
        <v>#N/A</v>
      </c>
      <c r="D8" s="272" t="e">
        <f>VLOOKUP(入力男子!K15,男子,4,FALSE)</f>
        <v>#N/A</v>
      </c>
      <c r="E8" s="274" t="e">
        <f>VLOOKUP(入力男子!K15,男子,5,FALSE)</f>
        <v>#N/A</v>
      </c>
      <c r="F8" s="274" t="e">
        <f>VLOOKUP(入力男子!K15,男子,6,FALSE)</f>
        <v>#N/A</v>
      </c>
      <c r="G8" s="284" t="e">
        <f>VLOOKUP(入力男子!K15,男子,7,FALSE)</f>
        <v>#N/A</v>
      </c>
      <c r="I8" s="24"/>
      <c r="J8" s="266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64" t="e">
        <f>VLOOKUP($O$1,学校,3,FALSE)</f>
        <v>#N/A</v>
      </c>
      <c r="S8" s="11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67"/>
      <c r="B9" s="269"/>
      <c r="C9" s="271"/>
      <c r="D9" s="273"/>
      <c r="E9" s="275"/>
      <c r="F9" s="275"/>
      <c r="G9" s="285"/>
      <c r="I9" s="24"/>
      <c r="J9" s="266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65"/>
      <c r="S9" s="9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67">
        <v>2</v>
      </c>
      <c r="B10" s="268" t="e">
        <f>VLOOKUP(入力男子!K17,男子,2,FALSE)</f>
        <v>#N/A</v>
      </c>
      <c r="C10" s="270" t="e">
        <f>VLOOKUP(入力男子!K17,男子,3,FALSE)</f>
        <v>#N/A</v>
      </c>
      <c r="D10" s="272" t="e">
        <f>VLOOKUP(入力男子!K17,男子,4,FALSE)</f>
        <v>#N/A</v>
      </c>
      <c r="E10" s="274" t="e">
        <f>VLOOKUP(入力男子!K17,男子,5,FALSE)</f>
        <v>#N/A</v>
      </c>
      <c r="F10" s="274" t="e">
        <f>VLOOKUP(入力男子!K17,男子,6,FALSE)</f>
        <v>#N/A</v>
      </c>
      <c r="G10" s="284" t="e">
        <f>VLOOKUP(入力男子!K17,男子,7,FALSE)</f>
        <v>#N/A</v>
      </c>
      <c r="I10" s="24"/>
      <c r="J10" s="266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64" t="e">
        <f>VLOOKUP($O$1,学校,3,FALSE)</f>
        <v>#N/A</v>
      </c>
      <c r="S10" s="11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67"/>
      <c r="B11" s="269"/>
      <c r="C11" s="271"/>
      <c r="D11" s="273"/>
      <c r="E11" s="275"/>
      <c r="F11" s="275"/>
      <c r="G11" s="285"/>
      <c r="I11" s="24"/>
      <c r="J11" s="266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65"/>
      <c r="S11" s="9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67">
        <v>3</v>
      </c>
      <c r="B12" s="268" t="e">
        <f>VLOOKUP(入力男子!K19,男子,2,FALSE)</f>
        <v>#N/A</v>
      </c>
      <c r="C12" s="270" t="e">
        <f>VLOOKUP(入力男子!K19,男子,3,FALSE)</f>
        <v>#N/A</v>
      </c>
      <c r="D12" s="272" t="e">
        <f>VLOOKUP(入力男子!K19,男子,4,FALSE)</f>
        <v>#N/A</v>
      </c>
      <c r="E12" s="274" t="e">
        <f>VLOOKUP(入力男子!K19,男子,5,FALSE)</f>
        <v>#N/A</v>
      </c>
      <c r="F12" s="274" t="e">
        <f>VLOOKUP(入力男子!K19,男子,6,FALSE)</f>
        <v>#N/A</v>
      </c>
      <c r="G12" s="284" t="e">
        <f>VLOOKUP(入力男子!K19,男子,7,FALSE)</f>
        <v>#N/A</v>
      </c>
      <c r="I12" s="24"/>
      <c r="J12" s="266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64" t="e">
        <f>VLOOKUP($O$1,学校,3,FALSE)</f>
        <v>#N/A</v>
      </c>
      <c r="S12" s="11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67"/>
      <c r="B13" s="269"/>
      <c r="C13" s="271"/>
      <c r="D13" s="273"/>
      <c r="E13" s="275"/>
      <c r="F13" s="275"/>
      <c r="G13" s="285"/>
      <c r="I13" s="24"/>
      <c r="J13" s="266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65"/>
      <c r="S13" s="9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67">
        <v>4</v>
      </c>
      <c r="B14" s="268" t="e">
        <f>VLOOKUP(入力男子!K21,男子,2,FALSE)</f>
        <v>#N/A</v>
      </c>
      <c r="C14" s="270" t="e">
        <f>VLOOKUP(入力男子!K21,男子,3,FALSE)</f>
        <v>#N/A</v>
      </c>
      <c r="D14" s="272" t="e">
        <f>VLOOKUP(入力男子!K21,男子,4,FALSE)</f>
        <v>#N/A</v>
      </c>
      <c r="E14" s="274" t="e">
        <f>VLOOKUP(入力男子!K21,男子,5,FALSE)</f>
        <v>#N/A</v>
      </c>
      <c r="F14" s="274" t="e">
        <f>VLOOKUP(入力男子!K21,男子,6,FALSE)</f>
        <v>#N/A</v>
      </c>
      <c r="G14" s="284" t="e">
        <f>VLOOKUP(入力男子!K21,男子,7,FALSE)</f>
        <v>#N/A</v>
      </c>
      <c r="I14" s="24"/>
      <c r="J14" s="266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64" t="e">
        <f>VLOOKUP($O$1,学校,3,FALSE)</f>
        <v>#N/A</v>
      </c>
      <c r="S14" s="11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67"/>
      <c r="B15" s="269"/>
      <c r="C15" s="271"/>
      <c r="D15" s="273"/>
      <c r="E15" s="275"/>
      <c r="F15" s="275"/>
      <c r="G15" s="285"/>
      <c r="I15" s="24"/>
      <c r="J15" s="266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65"/>
      <c r="S15" s="9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67">
        <v>5</v>
      </c>
      <c r="B16" s="268" t="e">
        <f>VLOOKUP(入力男子!K23,男子,2,FALSE)</f>
        <v>#N/A</v>
      </c>
      <c r="C16" s="270" t="e">
        <f>VLOOKUP(入力男子!K23,男子,3,FALSE)</f>
        <v>#N/A</v>
      </c>
      <c r="D16" s="272" t="e">
        <f>VLOOKUP(入力男子!K23,男子,4,FALSE)</f>
        <v>#N/A</v>
      </c>
      <c r="E16" s="274" t="e">
        <f>VLOOKUP(入力男子!K23,男子,5,FALSE)</f>
        <v>#N/A</v>
      </c>
      <c r="F16" s="274" t="e">
        <f>VLOOKUP(入力男子!K23,男子,6,FALSE)</f>
        <v>#N/A</v>
      </c>
      <c r="G16" s="284" t="e">
        <f>VLOOKUP(入力男子!K23,男子,7,FALSE)</f>
        <v>#N/A</v>
      </c>
      <c r="I16" s="24"/>
      <c r="J16" s="266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64" t="e">
        <f>VLOOKUP($O$1,学校,3,FALSE)</f>
        <v>#N/A</v>
      </c>
      <c r="S16" s="11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67"/>
      <c r="B17" s="269"/>
      <c r="C17" s="271"/>
      <c r="D17" s="273"/>
      <c r="E17" s="275"/>
      <c r="F17" s="275"/>
      <c r="G17" s="285"/>
      <c r="I17" s="24"/>
      <c r="J17" s="266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65"/>
      <c r="S17" s="9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67">
        <v>6</v>
      </c>
      <c r="B18" s="268" t="e">
        <f>VLOOKUP(入力男子!K25,男子,2,FALSE)</f>
        <v>#N/A</v>
      </c>
      <c r="C18" s="270" t="e">
        <f>VLOOKUP(入力男子!K25,男子,3,FALSE)</f>
        <v>#N/A</v>
      </c>
      <c r="D18" s="272" t="e">
        <f>VLOOKUP(入力男子!K25,男子,4,FALSE)</f>
        <v>#N/A</v>
      </c>
      <c r="E18" s="274" t="e">
        <f>VLOOKUP(入力男子!K25,男子,5,FALSE)</f>
        <v>#N/A</v>
      </c>
      <c r="F18" s="274" t="e">
        <f>VLOOKUP(入力男子!K25,男子,6,FALSE)</f>
        <v>#N/A</v>
      </c>
      <c r="G18" s="284" t="e">
        <f>VLOOKUP(入力男子!K25,男子,7,FALSE)</f>
        <v>#N/A</v>
      </c>
      <c r="I18" s="24"/>
      <c r="J18" s="266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64" t="e">
        <f>VLOOKUP($O$1,学校,3,FALSE)</f>
        <v>#N/A</v>
      </c>
      <c r="S18" s="11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67"/>
      <c r="B19" s="269"/>
      <c r="C19" s="271"/>
      <c r="D19" s="273"/>
      <c r="E19" s="275"/>
      <c r="F19" s="275"/>
      <c r="G19" s="285"/>
      <c r="I19" s="24"/>
      <c r="J19" s="266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65"/>
      <c r="S19" s="9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67">
        <v>7</v>
      </c>
      <c r="B20" s="268" t="e">
        <f>VLOOKUP(入力男子!K27,男子,2,FALSE)</f>
        <v>#N/A</v>
      </c>
      <c r="C20" s="270" t="e">
        <f>VLOOKUP(入力男子!K27,男子,3,FALSE)</f>
        <v>#N/A</v>
      </c>
      <c r="D20" s="272" t="e">
        <f>VLOOKUP(入力男子!K27,男子,4,FALSE)</f>
        <v>#N/A</v>
      </c>
      <c r="E20" s="274" t="e">
        <f>VLOOKUP(入力男子!K27,男子,5,FALSE)</f>
        <v>#N/A</v>
      </c>
      <c r="F20" s="274" t="e">
        <f>VLOOKUP(入力男子!K27,男子,6,FALSE)</f>
        <v>#N/A</v>
      </c>
      <c r="G20" s="284" t="e">
        <f>VLOOKUP(入力男子!K27,男子,7,FALSE)</f>
        <v>#N/A</v>
      </c>
      <c r="I20" s="24"/>
      <c r="J20" s="266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64" t="e">
        <f>VLOOKUP($O$1,学校,3,FALSE)</f>
        <v>#N/A</v>
      </c>
      <c r="S20" s="11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67"/>
      <c r="B21" s="269"/>
      <c r="C21" s="271"/>
      <c r="D21" s="273"/>
      <c r="E21" s="275"/>
      <c r="F21" s="275"/>
      <c r="G21" s="285"/>
      <c r="I21" s="24"/>
      <c r="J21" s="266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65"/>
      <c r="S21" s="9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67">
        <v>8</v>
      </c>
      <c r="B22" s="268" t="e">
        <f>VLOOKUP(入力男子!K29,男子,2,FALSE)</f>
        <v>#N/A</v>
      </c>
      <c r="C22" s="270" t="e">
        <f>VLOOKUP(入力男子!K29,男子,3,FALSE)</f>
        <v>#N/A</v>
      </c>
      <c r="D22" s="272" t="e">
        <f>VLOOKUP(入力男子!K29,男子,4,FALSE)</f>
        <v>#N/A</v>
      </c>
      <c r="E22" s="274" t="e">
        <f>VLOOKUP(入力男子!K29,男子,5,FALSE)</f>
        <v>#N/A</v>
      </c>
      <c r="F22" s="274" t="e">
        <f>VLOOKUP(入力男子!K29,男子,6,FALSE)</f>
        <v>#N/A</v>
      </c>
      <c r="G22" s="284" t="e">
        <f>VLOOKUP(入力男子!K29,男子,7,FALSE)</f>
        <v>#N/A</v>
      </c>
      <c r="I22" s="24"/>
      <c r="J22" s="266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64" t="e">
        <f>VLOOKUP($O$1,学校,3,FALSE)</f>
        <v>#N/A</v>
      </c>
      <c r="S22" s="11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67"/>
      <c r="B23" s="269"/>
      <c r="C23" s="271"/>
      <c r="D23" s="273"/>
      <c r="E23" s="275"/>
      <c r="F23" s="275"/>
      <c r="G23" s="285"/>
      <c r="I23" s="24"/>
      <c r="J23" s="266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65"/>
      <c r="S23" s="9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66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64" t="e">
        <f>VLOOKUP($O$1,学校,3,FALSE)</f>
        <v>#N/A</v>
      </c>
      <c r="S24" s="11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66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65"/>
      <c r="S25" s="9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66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64" t="e">
        <f>VLOOKUP($O$1,学校,3,FALSE)</f>
        <v>#N/A</v>
      </c>
      <c r="S26" s="11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82">
        <f>入力男子!B5</f>
        <v>0</v>
      </c>
      <c r="B27" s="282"/>
      <c r="C27" s="282"/>
      <c r="D27" s="283" t="s">
        <v>18</v>
      </c>
      <c r="E27" s="283"/>
      <c r="F27" s="283"/>
      <c r="G27" s="13"/>
      <c r="I27" s="24"/>
      <c r="J27" s="266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65"/>
      <c r="S27" s="9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82"/>
      <c r="B28" s="282"/>
      <c r="C28" s="282"/>
      <c r="D28" s="283"/>
      <c r="E28" s="283"/>
      <c r="F28" s="283"/>
      <c r="G28" s="14"/>
      <c r="I28" s="24"/>
      <c r="J28" s="266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64" t="e">
        <f>VLOOKUP($O$1,学校,3,FALSE)</f>
        <v>#N/A</v>
      </c>
      <c r="S28" s="11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82"/>
      <c r="B29" s="282"/>
      <c r="C29" s="282"/>
      <c r="D29" s="283"/>
      <c r="E29" s="283"/>
      <c r="F29" s="283"/>
      <c r="G29" s="14"/>
      <c r="I29" s="24"/>
      <c r="J29" s="266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65"/>
      <c r="S29" s="9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6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64" t="e">
        <f>VLOOKUP($O$1,学校,3,FALSE)</f>
        <v>#N/A</v>
      </c>
      <c r="S30" s="11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81" t="s">
        <v>20</v>
      </c>
      <c r="B31" s="281"/>
      <c r="C31" s="28"/>
      <c r="D31" s="28"/>
      <c r="G31" s="13"/>
      <c r="I31" s="24"/>
      <c r="J31" s="266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65"/>
      <c r="S31" s="9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78">
        <f>入力男子!B7</f>
        <v>0</v>
      </c>
      <c r="B32" s="278"/>
      <c r="C32" s="279">
        <f>入力男子!C7</f>
        <v>0</v>
      </c>
      <c r="D32" s="279"/>
      <c r="E32" s="280" t="s">
        <v>21</v>
      </c>
      <c r="F32" s="280"/>
      <c r="G32" s="13"/>
      <c r="I32" s="24"/>
      <c r="J32" s="266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64" t="e">
        <f>VLOOKUP($O$1,学校,3,FALSE)</f>
        <v>#N/A</v>
      </c>
      <c r="S32" s="11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78"/>
      <c r="B33" s="278"/>
      <c r="C33" s="279"/>
      <c r="D33" s="279"/>
      <c r="E33" s="280"/>
      <c r="F33" s="280"/>
      <c r="G33" s="13"/>
      <c r="I33" s="24"/>
      <c r="J33" s="266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65"/>
      <c r="S33" s="9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66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64" t="e">
        <f>VLOOKUP($O$1,学校,3,FALSE)</f>
        <v>#N/A</v>
      </c>
      <c r="S34" s="11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81" t="s">
        <v>22</v>
      </c>
      <c r="B35" s="281"/>
      <c r="C35" s="29"/>
      <c r="D35" s="29"/>
      <c r="I35" s="24"/>
      <c r="J35" s="266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65"/>
      <c r="S35" s="9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78">
        <f>入力男子!B8</f>
        <v>0</v>
      </c>
      <c r="B36" s="278"/>
      <c r="C36" s="279">
        <f>入力男子!C8</f>
        <v>0</v>
      </c>
      <c r="D36" s="279"/>
      <c r="E36" s="280" t="s">
        <v>21</v>
      </c>
      <c r="F36" s="280"/>
      <c r="I36" s="24"/>
      <c r="J36" s="266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64" t="e">
        <f>VLOOKUP($O$1,学校,3,FALSE)</f>
        <v>#N/A</v>
      </c>
      <c r="S36" s="11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78"/>
      <c r="B37" s="278"/>
      <c r="C37" s="279"/>
      <c r="D37" s="279"/>
      <c r="E37" s="280"/>
      <c r="F37" s="280"/>
      <c r="I37" s="24"/>
      <c r="J37" s="266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65"/>
      <c r="S37" s="9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66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64" t="e">
        <f>VLOOKUP($O$1,学校,3,FALSE)</f>
        <v>#N/A</v>
      </c>
      <c r="S38" s="11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66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65"/>
      <c r="S39" s="9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66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64" t="e">
        <f>VLOOKUP($O$1,学校,3,FALSE)</f>
        <v>#N/A</v>
      </c>
      <c r="S40" s="11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66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65"/>
      <c r="S41" s="9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76" t="s">
        <v>23</v>
      </c>
      <c r="E42" s="277">
        <f>入力男子!L5</f>
        <v>0</v>
      </c>
      <c r="F42" s="277"/>
      <c r="G42" s="277"/>
      <c r="I42" s="24"/>
      <c r="J42" s="266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64" t="e">
        <f>VLOOKUP($O$1,学校,3,FALSE)</f>
        <v>#N/A</v>
      </c>
      <c r="S42" s="11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76"/>
      <c r="E43" s="277"/>
      <c r="F43" s="277"/>
      <c r="G43" s="277"/>
      <c r="I43" s="24"/>
      <c r="J43" s="266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65"/>
      <c r="S43" s="9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66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64" t="e">
        <f>VLOOKUP($O$1,学校,3,FALSE)</f>
        <v>#N/A</v>
      </c>
      <c r="S44" s="11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66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65"/>
      <c r="S45" s="9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activeCell="A2" sqref="A2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4" t="s">
        <v>243</v>
      </c>
      <c r="B1" s="294"/>
      <c r="C1" s="294"/>
      <c r="D1" s="294"/>
      <c r="E1" s="294"/>
      <c r="F1" s="294"/>
      <c r="G1" s="294"/>
      <c r="H1" s="294"/>
      <c r="I1" s="294"/>
      <c r="J1" s="2"/>
      <c r="K1" s="2"/>
      <c r="L1" s="2"/>
      <c r="M1" s="2"/>
      <c r="N1" s="75"/>
      <c r="O1" s="277">
        <f>入力女子!L5</f>
        <v>0</v>
      </c>
      <c r="P1" s="25"/>
      <c r="Q1" s="287">
        <f>入力女子!B5</f>
        <v>0</v>
      </c>
      <c r="R1" s="287"/>
      <c r="S1" s="287"/>
      <c r="T1" s="287"/>
      <c r="U1" s="287"/>
      <c r="X1" s="2"/>
      <c r="Y1" s="2"/>
      <c r="Z1" s="277">
        <f>入力女子!L5</f>
        <v>0</v>
      </c>
      <c r="AA1" s="43"/>
      <c r="AB1" s="287">
        <f>入力女子!B5</f>
        <v>0</v>
      </c>
      <c r="AC1" s="287"/>
      <c r="AD1" s="287"/>
      <c r="AE1" s="287"/>
      <c r="AF1" s="287"/>
    </row>
    <row r="2" spans="1:32" s="3" customFormat="1" ht="15.75" customHeight="1">
      <c r="A2" s="4"/>
      <c r="N2" s="76"/>
      <c r="O2" s="277"/>
      <c r="P2" s="25"/>
      <c r="Q2" s="287"/>
      <c r="R2" s="287"/>
      <c r="S2" s="287"/>
      <c r="T2" s="287"/>
      <c r="U2" s="287"/>
      <c r="Z2" s="277"/>
      <c r="AB2" s="287"/>
      <c r="AC2" s="287"/>
      <c r="AD2" s="287"/>
      <c r="AE2" s="287"/>
      <c r="AF2" s="287"/>
    </row>
    <row r="3" spans="1:32" s="3" customFormat="1" ht="15.75" customHeight="1">
      <c r="A3" s="286" t="s">
        <v>36</v>
      </c>
      <c r="B3" s="286"/>
      <c r="C3" s="286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6" t="s">
        <v>17</v>
      </c>
      <c r="B6" s="268">
        <f>入力女子!B9</f>
        <v>0</v>
      </c>
      <c r="C6" s="270">
        <f>入力女子!C9</f>
        <v>0</v>
      </c>
      <c r="D6" s="288"/>
      <c r="E6" s="289"/>
      <c r="F6" s="289"/>
      <c r="G6" s="290"/>
      <c r="I6" s="24"/>
      <c r="J6" s="266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64" t="e">
        <f>VLOOKUP($O$1,学校,3,FALSE)</f>
        <v>#N/A</v>
      </c>
      <c r="S6" s="11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66"/>
      <c r="B7" s="269"/>
      <c r="C7" s="271"/>
      <c r="D7" s="291"/>
      <c r="E7" s="292"/>
      <c r="F7" s="292"/>
      <c r="G7" s="293"/>
      <c r="I7" s="24"/>
      <c r="J7" s="266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65"/>
      <c r="S7" s="9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67" t="s">
        <v>6</v>
      </c>
      <c r="B8" s="268" t="e">
        <f>VLOOKUP(入力女子!K15,女子,2,FALSE)</f>
        <v>#N/A</v>
      </c>
      <c r="C8" s="270" t="e">
        <f>VLOOKUP(入力女子!K15,女子,3,FALSE)</f>
        <v>#N/A</v>
      </c>
      <c r="D8" s="272" t="e">
        <f>VLOOKUP(入力女子!K15,女子,4,FALSE)</f>
        <v>#N/A</v>
      </c>
      <c r="E8" s="274" t="e">
        <f>VLOOKUP(入力女子!K15,女子,5,FALSE)</f>
        <v>#N/A</v>
      </c>
      <c r="F8" s="274" t="e">
        <f>VLOOKUP(入力女子!K15,女子,6,FALSE)</f>
        <v>#N/A</v>
      </c>
      <c r="G8" s="284" t="e">
        <f>VLOOKUP(入力女子!K15,女子,7,FALSE)</f>
        <v>#N/A</v>
      </c>
      <c r="I8" s="24"/>
      <c r="J8" s="266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64" t="e">
        <f>VLOOKUP($O$1,学校,3,FALSE)</f>
        <v>#N/A</v>
      </c>
      <c r="S8" s="11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67"/>
      <c r="B9" s="269"/>
      <c r="C9" s="271"/>
      <c r="D9" s="273"/>
      <c r="E9" s="275"/>
      <c r="F9" s="275"/>
      <c r="G9" s="285"/>
      <c r="I9" s="24"/>
      <c r="J9" s="266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65"/>
      <c r="S9" s="9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67">
        <v>2</v>
      </c>
      <c r="B10" s="268" t="e">
        <f>VLOOKUP(入力女子!K17,女子,2,FALSE)</f>
        <v>#N/A</v>
      </c>
      <c r="C10" s="270" t="e">
        <f>VLOOKUP(入力女子!K17,女子,3,FALSE)</f>
        <v>#N/A</v>
      </c>
      <c r="D10" s="272" t="e">
        <f>VLOOKUP(入力女子!K17,女子,4,FALSE)</f>
        <v>#N/A</v>
      </c>
      <c r="E10" s="274" t="e">
        <f>VLOOKUP(入力女子!K17,女子,5,FALSE)</f>
        <v>#N/A</v>
      </c>
      <c r="F10" s="274" t="e">
        <f>VLOOKUP(入力女子!K17,女子,6,FALSE)</f>
        <v>#N/A</v>
      </c>
      <c r="G10" s="284" t="e">
        <f>VLOOKUP(入力女子!K17,女子,7,FALSE)</f>
        <v>#N/A</v>
      </c>
      <c r="I10" s="24"/>
      <c r="J10" s="266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64" t="e">
        <f>VLOOKUP($O$1,学校,3,FALSE)</f>
        <v>#N/A</v>
      </c>
      <c r="S10" s="11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67"/>
      <c r="B11" s="269"/>
      <c r="C11" s="271"/>
      <c r="D11" s="273"/>
      <c r="E11" s="275"/>
      <c r="F11" s="275"/>
      <c r="G11" s="285"/>
      <c r="I11" s="24"/>
      <c r="J11" s="266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65"/>
      <c r="S11" s="9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67">
        <v>3</v>
      </c>
      <c r="B12" s="268" t="e">
        <f>VLOOKUP(入力女子!K19,女子,2,FALSE)</f>
        <v>#N/A</v>
      </c>
      <c r="C12" s="270" t="e">
        <f>VLOOKUP(入力女子!K19,女子,3,FALSE)</f>
        <v>#N/A</v>
      </c>
      <c r="D12" s="272" t="e">
        <f>VLOOKUP(入力女子!K19,女子,4,FALSE)</f>
        <v>#N/A</v>
      </c>
      <c r="E12" s="274" t="e">
        <f>VLOOKUP(入力女子!K19,女子,5,FALSE)</f>
        <v>#N/A</v>
      </c>
      <c r="F12" s="274" t="e">
        <f>VLOOKUP(入力女子!K19,女子,6,FALSE)</f>
        <v>#N/A</v>
      </c>
      <c r="G12" s="284" t="e">
        <f>VLOOKUP(入力女子!K19,女子,7,FALSE)</f>
        <v>#N/A</v>
      </c>
      <c r="I12" s="24"/>
      <c r="J12" s="266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64" t="e">
        <f>VLOOKUP($O$1,学校,3,FALSE)</f>
        <v>#N/A</v>
      </c>
      <c r="S12" s="11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67"/>
      <c r="B13" s="269"/>
      <c r="C13" s="271"/>
      <c r="D13" s="273"/>
      <c r="E13" s="275"/>
      <c r="F13" s="275"/>
      <c r="G13" s="285"/>
      <c r="I13" s="24"/>
      <c r="J13" s="266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65"/>
      <c r="S13" s="9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67">
        <v>4</v>
      </c>
      <c r="B14" s="268" t="e">
        <f>VLOOKUP(入力女子!K21,女子,2,FALSE)</f>
        <v>#N/A</v>
      </c>
      <c r="C14" s="270" t="e">
        <f>VLOOKUP(入力女子!K21,女子,3,FALSE)</f>
        <v>#N/A</v>
      </c>
      <c r="D14" s="272" t="e">
        <f>VLOOKUP(入力女子!K21,女子,4,FALSE)</f>
        <v>#N/A</v>
      </c>
      <c r="E14" s="274" t="e">
        <f>VLOOKUP(入力女子!K21,女子,5,FALSE)</f>
        <v>#N/A</v>
      </c>
      <c r="F14" s="274" t="e">
        <f>VLOOKUP(入力女子!K21,女子,6,FALSE)</f>
        <v>#N/A</v>
      </c>
      <c r="G14" s="284" t="e">
        <f>VLOOKUP(入力女子!K21,女子,7,FALSE)</f>
        <v>#N/A</v>
      </c>
      <c r="I14" s="24"/>
      <c r="J14" s="266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64" t="e">
        <f>VLOOKUP($O$1,学校,3,FALSE)</f>
        <v>#N/A</v>
      </c>
      <c r="S14" s="11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67"/>
      <c r="B15" s="269"/>
      <c r="C15" s="271"/>
      <c r="D15" s="273"/>
      <c r="E15" s="275"/>
      <c r="F15" s="275"/>
      <c r="G15" s="285"/>
      <c r="I15" s="24"/>
      <c r="J15" s="266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65"/>
      <c r="S15" s="9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67">
        <v>5</v>
      </c>
      <c r="B16" s="268" t="e">
        <f>VLOOKUP(入力女子!K23,女子,2,FALSE)</f>
        <v>#N/A</v>
      </c>
      <c r="C16" s="270" t="e">
        <f>VLOOKUP(入力女子!K23,女子,3,FALSE)</f>
        <v>#N/A</v>
      </c>
      <c r="D16" s="272" t="e">
        <f>VLOOKUP(入力女子!K23,女子,4,FALSE)</f>
        <v>#N/A</v>
      </c>
      <c r="E16" s="274" t="e">
        <f>VLOOKUP(入力女子!K23,女子,5,FALSE)</f>
        <v>#N/A</v>
      </c>
      <c r="F16" s="274" t="e">
        <f>VLOOKUP(入力女子!K23,女子,6,FALSE)</f>
        <v>#N/A</v>
      </c>
      <c r="G16" s="284" t="e">
        <f>VLOOKUP(入力女子!K23,女子,7,FALSE)</f>
        <v>#N/A</v>
      </c>
      <c r="I16" s="24"/>
      <c r="J16" s="266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64" t="e">
        <f>VLOOKUP($O$1,学校,3,FALSE)</f>
        <v>#N/A</v>
      </c>
      <c r="S16" s="11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67"/>
      <c r="B17" s="269"/>
      <c r="C17" s="271"/>
      <c r="D17" s="273"/>
      <c r="E17" s="275"/>
      <c r="F17" s="275"/>
      <c r="G17" s="285"/>
      <c r="I17" s="24"/>
      <c r="J17" s="266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65"/>
      <c r="S17" s="9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67">
        <v>6</v>
      </c>
      <c r="B18" s="268" t="e">
        <f>VLOOKUP(入力女子!K25,女子,2,FALSE)</f>
        <v>#N/A</v>
      </c>
      <c r="C18" s="270" t="e">
        <f>VLOOKUP(入力女子!K25,女子,3,FALSE)</f>
        <v>#N/A</v>
      </c>
      <c r="D18" s="272" t="e">
        <f>VLOOKUP(入力女子!K25,女子,4,FALSE)</f>
        <v>#N/A</v>
      </c>
      <c r="E18" s="274" t="e">
        <f>VLOOKUP(入力女子!K25,女子,5,FALSE)</f>
        <v>#N/A</v>
      </c>
      <c r="F18" s="274" t="e">
        <f>VLOOKUP(入力女子!K25,女子,6,FALSE)</f>
        <v>#N/A</v>
      </c>
      <c r="G18" s="284" t="e">
        <f>VLOOKUP(入力女子!K25,女子,7,FALSE)</f>
        <v>#N/A</v>
      </c>
      <c r="I18" s="24"/>
      <c r="J18" s="266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64" t="e">
        <f>VLOOKUP($O$1,学校,3,FALSE)</f>
        <v>#N/A</v>
      </c>
      <c r="S18" s="11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67"/>
      <c r="B19" s="269"/>
      <c r="C19" s="271"/>
      <c r="D19" s="273"/>
      <c r="E19" s="275"/>
      <c r="F19" s="275"/>
      <c r="G19" s="285"/>
      <c r="I19" s="24"/>
      <c r="J19" s="266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65"/>
      <c r="S19" s="9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67">
        <v>7</v>
      </c>
      <c r="B20" s="268" t="e">
        <f>VLOOKUP(入力女子!K27,女子,2,FALSE)</f>
        <v>#N/A</v>
      </c>
      <c r="C20" s="270" t="e">
        <f>VLOOKUP(入力女子!K27,女子,3,FALSE)</f>
        <v>#N/A</v>
      </c>
      <c r="D20" s="272" t="e">
        <f>VLOOKUP(入力女子!K27,女子,4,FALSE)</f>
        <v>#N/A</v>
      </c>
      <c r="E20" s="274" t="e">
        <f>VLOOKUP(入力女子!K27,女子,5,FALSE)</f>
        <v>#N/A</v>
      </c>
      <c r="F20" s="274" t="e">
        <f>VLOOKUP(入力女子!K27,女子,6,FALSE)</f>
        <v>#N/A</v>
      </c>
      <c r="G20" s="284" t="e">
        <f>VLOOKUP(入力女子!K27,女子,7,FALSE)</f>
        <v>#N/A</v>
      </c>
      <c r="I20" s="24"/>
      <c r="J20" s="266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64" t="e">
        <f>VLOOKUP($O$1,学校,3,FALSE)</f>
        <v>#N/A</v>
      </c>
      <c r="S20" s="11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67"/>
      <c r="B21" s="269"/>
      <c r="C21" s="271"/>
      <c r="D21" s="273"/>
      <c r="E21" s="275"/>
      <c r="F21" s="275"/>
      <c r="G21" s="285"/>
      <c r="I21" s="24"/>
      <c r="J21" s="266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65"/>
      <c r="S21" s="9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67">
        <v>8</v>
      </c>
      <c r="B22" s="268" t="e">
        <f>VLOOKUP(入力女子!K29,女子,2,FALSE)</f>
        <v>#N/A</v>
      </c>
      <c r="C22" s="270" t="e">
        <f>VLOOKUP(入力女子!K29,女子,3,FALSE)</f>
        <v>#N/A</v>
      </c>
      <c r="D22" s="272" t="e">
        <f>VLOOKUP(入力女子!K29,女子,4,FALSE)</f>
        <v>#N/A</v>
      </c>
      <c r="E22" s="274" t="e">
        <f>VLOOKUP(入力女子!K29,女子,5,FALSE)</f>
        <v>#N/A</v>
      </c>
      <c r="F22" s="274" t="e">
        <f>VLOOKUP(入力女子!K29,女子,6,FALSE)</f>
        <v>#N/A</v>
      </c>
      <c r="G22" s="284" t="e">
        <f>VLOOKUP(入力女子!K29,女子,7,FALSE)</f>
        <v>#N/A</v>
      </c>
      <c r="I22" s="24"/>
      <c r="J22" s="266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64" t="e">
        <f>VLOOKUP($O$1,学校,3,FALSE)</f>
        <v>#N/A</v>
      </c>
      <c r="S22" s="11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67"/>
      <c r="B23" s="269"/>
      <c r="C23" s="271"/>
      <c r="D23" s="273"/>
      <c r="E23" s="275"/>
      <c r="F23" s="275"/>
      <c r="G23" s="285"/>
      <c r="I23" s="24"/>
      <c r="J23" s="266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65"/>
      <c r="S23" s="9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66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64" t="e">
        <f>VLOOKUP($O$1,学校,3,FALSE)</f>
        <v>#N/A</v>
      </c>
      <c r="S24" s="11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66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65"/>
      <c r="S25" s="9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66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64" t="e">
        <f>VLOOKUP($O$1,学校,3,FALSE)</f>
        <v>#N/A</v>
      </c>
      <c r="S26" s="11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82">
        <f>入力女子!B5</f>
        <v>0</v>
      </c>
      <c r="B27" s="282"/>
      <c r="C27" s="282"/>
      <c r="D27" s="283" t="s">
        <v>18</v>
      </c>
      <c r="E27" s="283"/>
      <c r="F27" s="283"/>
      <c r="G27" s="13"/>
      <c r="I27" s="24"/>
      <c r="J27" s="266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65"/>
      <c r="S27" s="9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82"/>
      <c r="B28" s="282"/>
      <c r="C28" s="282"/>
      <c r="D28" s="283"/>
      <c r="E28" s="283"/>
      <c r="F28" s="283"/>
      <c r="G28" s="14"/>
      <c r="I28" s="24"/>
      <c r="J28" s="266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64" t="e">
        <f>VLOOKUP($O$1,学校,3,FALSE)</f>
        <v>#N/A</v>
      </c>
      <c r="S28" s="11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82"/>
      <c r="B29" s="282"/>
      <c r="C29" s="282"/>
      <c r="D29" s="283"/>
      <c r="E29" s="283"/>
      <c r="F29" s="283"/>
      <c r="G29" s="14"/>
      <c r="I29" s="24"/>
      <c r="J29" s="266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65"/>
      <c r="S29" s="9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6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64" t="e">
        <f>VLOOKUP($O$1,学校,3,FALSE)</f>
        <v>#N/A</v>
      </c>
      <c r="S30" s="11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81" t="s">
        <v>20</v>
      </c>
      <c r="B31" s="281"/>
      <c r="C31" s="28"/>
      <c r="D31" s="28"/>
      <c r="G31" s="13"/>
      <c r="I31" s="24"/>
      <c r="J31" s="266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65"/>
      <c r="S31" s="9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78">
        <f>入力女子!B7</f>
        <v>0</v>
      </c>
      <c r="B32" s="278"/>
      <c r="C32" s="279">
        <f>入力女子!C7</f>
        <v>0</v>
      </c>
      <c r="D32" s="279"/>
      <c r="E32" s="280" t="s">
        <v>21</v>
      </c>
      <c r="F32" s="280"/>
      <c r="G32" s="13"/>
      <c r="I32" s="24"/>
      <c r="J32" s="266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64" t="e">
        <f>VLOOKUP($O$1,学校,3,FALSE)</f>
        <v>#N/A</v>
      </c>
      <c r="S32" s="11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78"/>
      <c r="B33" s="278"/>
      <c r="C33" s="279"/>
      <c r="D33" s="279"/>
      <c r="E33" s="280"/>
      <c r="F33" s="280"/>
      <c r="G33" s="13"/>
      <c r="I33" s="24"/>
      <c r="J33" s="266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65"/>
      <c r="S33" s="9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66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64" t="e">
        <f>VLOOKUP($O$1,学校,3,FALSE)</f>
        <v>#N/A</v>
      </c>
      <c r="S34" s="11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81" t="s">
        <v>22</v>
      </c>
      <c r="B35" s="281"/>
      <c r="C35" s="29"/>
      <c r="D35" s="29"/>
      <c r="I35" s="24"/>
      <c r="J35" s="266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65"/>
      <c r="S35" s="9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78">
        <f>入力女子!B8</f>
        <v>0</v>
      </c>
      <c r="B36" s="278"/>
      <c r="C36" s="279">
        <f>入力女子!C8</f>
        <v>0</v>
      </c>
      <c r="D36" s="279"/>
      <c r="E36" s="280" t="s">
        <v>21</v>
      </c>
      <c r="F36" s="280"/>
      <c r="I36" s="24"/>
      <c r="J36" s="266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64" t="e">
        <f>VLOOKUP($O$1,学校,3,FALSE)</f>
        <v>#N/A</v>
      </c>
      <c r="S36" s="11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78"/>
      <c r="B37" s="278"/>
      <c r="C37" s="279"/>
      <c r="D37" s="279"/>
      <c r="E37" s="280"/>
      <c r="F37" s="280"/>
      <c r="I37" s="24"/>
      <c r="J37" s="266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65"/>
      <c r="S37" s="9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66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64" t="e">
        <f>VLOOKUP($O$1,学校,3,FALSE)</f>
        <v>#N/A</v>
      </c>
      <c r="S38" s="11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66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65"/>
      <c r="S39" s="9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66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64" t="e">
        <f>VLOOKUP($O$1,学校,3,FALSE)</f>
        <v>#N/A</v>
      </c>
      <c r="S40" s="11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66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65"/>
      <c r="S41" s="9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76" t="s">
        <v>23</v>
      </c>
      <c r="E42" s="277">
        <f>入力女子!L5</f>
        <v>0</v>
      </c>
      <c r="F42" s="277"/>
      <c r="G42" s="277"/>
      <c r="I42" s="24"/>
      <c r="J42" s="266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64" t="e">
        <f>VLOOKUP($O$1,学校,3,FALSE)</f>
        <v>#N/A</v>
      </c>
      <c r="S42" s="11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76"/>
      <c r="E43" s="277"/>
      <c r="F43" s="277"/>
      <c r="G43" s="277"/>
      <c r="I43" s="24"/>
      <c r="J43" s="266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65"/>
      <c r="S43" s="9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66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64" t="e">
        <f>VLOOKUP($O$1,学校,3,FALSE)</f>
        <v>#N/A</v>
      </c>
      <c r="S44" s="11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66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65"/>
      <c r="S45" s="9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2016-04-18T23:03:26Z</cp:lastPrinted>
  <dcterms:created xsi:type="dcterms:W3CDTF">2006-03-20T07:55:38Z</dcterms:created>
  <dcterms:modified xsi:type="dcterms:W3CDTF">2018-04-20T08:24:12Z</dcterms:modified>
</cp:coreProperties>
</file>